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5\2.June 2025\Small, Medium &amp; Large\Draft\"/>
    </mc:Choice>
  </mc:AlternateContent>
  <bookViews>
    <workbookView xWindow="0" yWindow="0" windowWidth="24000" windowHeight="9730"/>
  </bookViews>
  <sheets>
    <sheet name="March 2025" sheetId="3" r:id="rId1"/>
    <sheet name="June 2025" sheetId="1" r:id="rId2"/>
    <sheet name="DTIC cut off points for QFS" sheetId="4" r:id="rId3"/>
  </sheets>
  <definedNames>
    <definedName name="_AMO_UniqueIdentifier" hidden="1">"'5599cf24-b7ce-47a8-b44f-f45210927292'"</definedName>
    <definedName name="DEC08_SML">'June 2025'!$A$9:$D$351</definedName>
    <definedName name="MAR09_SML">'March 2025'!$A$9:$D$263</definedName>
    <definedName name="_xlnm.Print_Area" localSheetId="0">'March 2025'!$A$1:$AK$51</definedName>
    <definedName name="_xlnm.Print_Titles" localSheetId="1">'June 2025'!$A:$A</definedName>
    <definedName name="_xlnm.Print_Titles" localSheetId="0">'March 2025'!$A:$A</definedName>
  </definedNames>
  <calcPr calcId="162913"/>
</workbook>
</file>

<file path=xl/calcChain.xml><?xml version="1.0" encoding="utf-8"?>
<calcChain xmlns="http://schemas.openxmlformats.org/spreadsheetml/2006/main">
  <c r="D18" i="4" l="1"/>
  <c r="C18" i="4"/>
  <c r="D17" i="4"/>
  <c r="C17" i="4"/>
  <c r="D16" i="4"/>
  <c r="C16" i="4"/>
  <c r="D15" i="4"/>
  <c r="C15" i="4"/>
  <c r="D14" i="4"/>
  <c r="C14" i="4"/>
  <c r="D13" i="4"/>
  <c r="C13" i="4"/>
  <c r="D12" i="4"/>
  <c r="C12" i="4"/>
  <c r="D11" i="4"/>
  <c r="C11" i="4"/>
  <c r="D10" i="4"/>
  <c r="C10" i="4"/>
  <c r="D9" i="4"/>
  <c r="C9" i="4"/>
  <c r="D8" i="4"/>
  <c r="C8" i="4"/>
  <c r="B18" i="4"/>
  <c r="B17" i="4"/>
  <c r="B16" i="4"/>
  <c r="B15" i="4"/>
  <c r="B14" i="4"/>
  <c r="B13" i="4"/>
  <c r="B12" i="4"/>
  <c r="B11" i="4"/>
  <c r="B10" i="4"/>
  <c r="B9" i="4"/>
  <c r="B8" i="4"/>
</calcChain>
</file>

<file path=xl/comments1.xml><?xml version="1.0" encoding="utf-8"?>
<comments xmlns="http://schemas.openxmlformats.org/spreadsheetml/2006/main">
  <authors>
    <author>KrisseelanG</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March 2025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2025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1"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<sst xmlns="http://schemas.openxmlformats.org/spreadsheetml/2006/main" count="254" uniqueCount="101">
  <si>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</si>
  <si>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</si>
  <si>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</si>
  <si>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</si>
  <si>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</si>
  <si>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</si>
  <si>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</si>
  <si>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</si>
  <si>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</si>
  <si>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</si>
  <si>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</si>
  <si>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</si>
  <si>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</si>
  <si>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</si>
  <si>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</si>
  <si>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</si>
  <si>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</si>
  <si>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</si>
  <si>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</si>
  <si>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</si>
  <si>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</si>
  <si>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</si>
  <si>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</si>
  <si>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</si>
  <si>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</si>
  <si>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</si>
  <si>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</si>
  <si>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</si>
  <si>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</si>
  <si>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</si>
  <si>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</si>
  <si>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</si>
  <si>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</si>
  <si>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</si>
  <si>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</si>
  <si>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</si>
  <si>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</si>
  <si>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</si>
  <si>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</si>
  <si>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</si>
  <si>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</si>
  <si>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</si>
  <si>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</si>
  <si>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</si>
  <si>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</si>
  <si>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</si>
  <si>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</si>
  <si>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</si>
  <si>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</si>
  <si>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</si>
  <si>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</si>
  <si>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</si>
  <si>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</si>
  <si>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</si>
  <si>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</si>
  <si>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</si>
  <si>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</si>
  <si>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</si>
  <si>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</si>
  <si>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</si>
  <si>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</si>
  <si>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</si>
  <si>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</si>
  <si>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</si>
  <si>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</si>
  <si>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</si>
  <si>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</si>
  <si>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</si>
  <si>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</si>
  <si>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</si>
  <si>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</si>
  <si>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</si>
  <si>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</si>
  <si>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</si>
  <si>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</si>
  <si>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</si>
  <si>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</si>
  <si>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</si>
  <si>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</si>
  <si>
    <t>SIC</t>
  </si>
  <si>
    <t>Size1</t>
  </si>
  <si>
    <t>Size2</t>
  </si>
  <si>
    <t>Size3</t>
  </si>
  <si>
    <t>Size4</t>
  </si>
  <si>
    <t>2024 (raised by factor of 19,5)</t>
  </si>
  <si>
    <t>R3,5 million to R162,5 million</t>
  </si>
  <si>
    <t>&gt; R633,8 million</t>
  </si>
  <si>
    <t>R162,5 million to R633,8 million</t>
  </si>
  <si>
    <t>&gt; R828,8 million</t>
  </si>
  <si>
    <t>R211,3 million to R828,8 million</t>
  </si>
  <si>
    <t>R3,5 million to R211,3 million</t>
  </si>
  <si>
    <t>&gt; R422,5 million</t>
  </si>
  <si>
    <t>R97,5 million to R422,5 million</t>
  </si>
  <si>
    <t>R3,5 million to R97,5 million</t>
  </si>
  <si>
    <t>R211,3 million to R422,5 million</t>
  </si>
  <si>
    <t>&gt; R211,3 million</t>
  </si>
  <si>
    <t>R97,5 million to R211,3 million</t>
  </si>
  <si>
    <r>
      <t xml:space="preserve">1 </t>
    </r>
    <r>
      <rPr>
        <sz val="8"/>
        <rFont val="Arial"/>
        <family val="2"/>
      </rPr>
      <t xml:space="preserve">Revised QFS March 2025 estimates based on the </t>
    </r>
    <r>
      <rPr>
        <sz val="8"/>
        <color rgb="FF000000"/>
        <rFont val="Arial"/>
        <family val="2"/>
      </rPr>
      <t>2024</t>
    </r>
    <r>
      <rPr>
        <sz val="8"/>
        <rFont val="Arial"/>
        <family val="2"/>
      </rPr>
      <t xml:space="preserve"> sample - Small, medium and large enterprises</t>
    </r>
  </si>
  <si>
    <r>
      <t xml:space="preserve">1 </t>
    </r>
    <r>
      <rPr>
        <sz val="8"/>
        <rFont val="Arial"/>
        <family val="2"/>
      </rPr>
      <t>Preliminary QFS June 2025 estimates based on the 2024 sample - Small, medium and large enterprises</t>
    </r>
  </si>
  <si>
    <r>
      <t>Quarterly Financial Statistics Survey - June 2025</t>
    </r>
    <r>
      <rPr>
        <b/>
        <u/>
        <vertAlign val="superscript"/>
        <sz val="12"/>
        <rFont val="Arial"/>
        <family val="2"/>
      </rPr>
      <t>1</t>
    </r>
    <r>
      <rPr>
        <b/>
        <u/>
        <sz val="12"/>
        <rFont val="Arial"/>
        <family val="2"/>
      </rPr>
      <t xml:space="preserve"> (QFS) estimates </t>
    </r>
  </si>
  <si>
    <r>
      <t>Quarterly Financial Statistics Survey - March 2025</t>
    </r>
    <r>
      <rPr>
        <b/>
        <u/>
        <vertAlign val="superscript"/>
        <sz val="12"/>
        <rFont val="Arial"/>
        <family val="2"/>
      </rPr>
      <t>1</t>
    </r>
    <r>
      <rPr>
        <b/>
        <u/>
        <sz val="12"/>
        <rFont val="Arial"/>
        <family val="2"/>
      </rPr>
      <t xml:space="preserve"> (QFS) estimates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</si>
</sst>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name val="MS Sans Serif"/>
    </font>
    <font>
      <sz val="11"/>
      <color theme="1"/>
      <name val="Calibri"/>
      <family val="2"/>
      <scheme val="minor"/>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57">
    <xf numFmtId="0" fontId="0" fillId="0" borderId="0" xfId="0"/>
    <xf numFmtId="0" fontId="0" fillId="0" borderId="0" xfId="0" quotePrefix="1" applyNumberFormat="1"/>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0" fillId="0" borderId="0" xfId="0" applyFill="1"/>
    <xf numFmtId="0" fontId="3" fillId="0" borderId="1" xfId="0" applyFont="1" applyFill="1" applyBorder="1" applyAlignment="1">
      <alignment horizontal="center"/>
    </xf>
    <xf numFmtId="0" fontId="3" fillId="2" borderId="1" xfId="0" applyFont="1" applyFill="1" applyBorder="1" applyAlignment="1">
      <alignment horizontal="center"/>
    </xf>
    <xf numFmtId="0" fontId="3" fillId="7" borderId="1" xfId="0" applyFont="1" applyFill="1" applyBorder="1" applyAlignment="1">
      <alignment horizontal="center"/>
    </xf>
    <xf numFmtId="0" fontId="3" fillId="3" borderId="1" xfId="0" applyFont="1" applyFill="1" applyBorder="1" applyAlignment="1">
      <alignment horizontal="center"/>
    </xf>
    <xf numFmtId="0" fontId="3" fillId="4" borderId="1" xfId="0" applyFont="1" applyFill="1" applyBorder="1" applyAlignment="1">
      <alignment horizontal="center"/>
    </xf>
    <xf numFmtId="0" fontId="3" fillId="8" borderId="1" xfId="0" applyFont="1" applyFill="1" applyBorder="1" applyAlignment="1">
      <alignment horizontal="center"/>
    </xf>
    <xf numFmtId="0" fontId="3" fillId="9" borderId="1" xfId="0" applyFont="1" applyFill="1" applyBorder="1" applyAlignment="1">
      <alignment horizontal="center"/>
    </xf>
    <xf numFmtId="0" fontId="3" fillId="5" borderId="1" xfId="0" applyFont="1" applyFill="1" applyBorder="1" applyAlignment="1">
      <alignment horizontal="center"/>
    </xf>
    <xf numFmtId="0" fontId="3" fillId="6" borderId="1" xfId="0" applyFont="1" applyFill="1" applyBorder="1" applyAlignment="1">
      <alignment horizontal="center"/>
    </xf>
    <xf numFmtId="0" fontId="5" fillId="0" borderId="1" xfId="0" applyFont="1" applyFill="1" applyBorder="1" applyAlignment="1">
      <alignment horizontal="justify"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0" fillId="0" borderId="0" xfId="0" applyFill="1" applyAlignment="1">
      <alignment vertical="center"/>
    </xf>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3" fillId="0" borderId="1" xfId="0" applyNumberFormat="1" applyFont="1" applyFill="1" applyBorder="1" applyAlignment="1">
      <alignment horizontal="justify" wrapText="1"/>
    </xf>
    <xf numFmtId="0" fontId="11"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8" fillId="0" borderId="0" xfId="0" applyFont="1" applyBorder="1" applyAlignment="1"/>
    <xf numFmtId="0" fontId="0" fillId="0" borderId="0" xfId="0" quotePrefix="1" applyNumberFormat="1" applyBorder="1"/>
    <xf numFmtId="0" fontId="0" fillId="0" borderId="0" xfId="0" applyBorder="1"/>
    <xf numFmtId="3" fontId="10"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3"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10" fillId="0" borderId="1" xfId="0" quotePrefix="1" applyNumberFormat="1" applyFont="1" applyBorder="1"/>
    <xf numFmtId="3" fontId="10" fillId="0" borderId="1" xfId="0" applyNumberFormat="1" applyFont="1" applyBorder="1"/>
    <xf numFmtId="3" fontId="10" fillId="0" borderId="1" xfId="0" quotePrefix="1" applyNumberFormat="1" applyFont="1" applyFill="1" applyBorder="1"/>
    <xf numFmtId="0" fontId="10" fillId="0" borderId="0" xfId="0" applyFont="1"/>
    <xf numFmtId="0" fontId="10" fillId="0" borderId="0" xfId="0" applyFont="1" applyFill="1"/>
    <xf numFmtId="0" fontId="10" fillId="0" borderId="1" xfId="0" quotePrefix="1" applyNumberFormat="1" applyFont="1" applyFill="1" applyBorder="1" applyAlignment="1">
      <alignment vertical="center"/>
    </xf>
    <xf numFmtId="0" fontId="10" fillId="0" borderId="0" xfId="0" applyFont="1" applyFill="1" applyAlignment="1">
      <alignment vertical="center"/>
    </xf>
    <xf numFmtId="0" fontId="10" fillId="0" borderId="1" xfId="0" applyFont="1" applyBorder="1"/>
    <xf numFmtId="0" fontId="10" fillId="2" borderId="1" xfId="0" applyFont="1" applyFill="1" applyBorder="1"/>
    <xf numFmtId="0" fontId="10" fillId="7" borderId="1" xfId="0" applyFont="1" applyFill="1" applyBorder="1"/>
    <xf numFmtId="0" fontId="10" fillId="3" borderId="1" xfId="0" applyFont="1" applyFill="1" applyBorder="1"/>
    <xf numFmtId="0" fontId="10" fillId="4" borderId="1" xfId="0" applyFont="1" applyFill="1" applyBorder="1"/>
    <xf numFmtId="0" fontId="10" fillId="8" borderId="1" xfId="0" applyFont="1" applyFill="1" applyBorder="1"/>
    <xf numFmtId="0" fontId="10" fillId="9" borderId="1" xfId="0" applyFont="1" applyFill="1" applyBorder="1"/>
    <xf numFmtId="0" fontId="10" fillId="5" borderId="1" xfId="0" applyFont="1" applyFill="1" applyBorder="1"/>
    <xf numFmtId="3" fontId="10" fillId="2" borderId="1" xfId="0" quotePrefix="1" applyNumberFormat="1" applyFont="1" applyFill="1" applyBorder="1"/>
    <xf numFmtId="3" fontId="10" fillId="7" borderId="1" xfId="0" quotePrefix="1" applyNumberFormat="1" applyFont="1" applyFill="1" applyBorder="1"/>
    <xf numFmtId="3" fontId="10" fillId="3" borderId="1" xfId="0" quotePrefix="1" applyNumberFormat="1" applyFont="1" applyFill="1" applyBorder="1"/>
    <xf numFmtId="3" fontId="10" fillId="4" borderId="1" xfId="0" quotePrefix="1" applyNumberFormat="1" applyFont="1" applyFill="1" applyBorder="1"/>
    <xf numFmtId="3" fontId="10" fillId="8" borderId="1" xfId="0" applyNumberFormat="1" applyFont="1" applyFill="1" applyBorder="1"/>
    <xf numFmtId="3" fontId="10" fillId="9" borderId="1" xfId="0" applyNumberFormat="1" applyFont="1" applyFill="1" applyBorder="1"/>
    <xf numFmtId="3" fontId="10" fillId="5" borderId="1" xfId="0" quotePrefix="1" applyNumberFormat="1" applyFont="1" applyFill="1" applyBorder="1"/>
    <xf numFmtId="3" fontId="10" fillId="0" borderId="0" xfId="0" applyNumberFormat="1" applyFont="1"/>
    <xf numFmtId="3" fontId="10" fillId="6" borderId="1" xfId="0" quotePrefix="1" applyNumberFormat="1" applyFont="1" applyFill="1" applyBorder="1"/>
    <xf numFmtId="0" fontId="10" fillId="0" borderId="0" xfId="0" quotePrefix="1" applyNumberFormat="1" applyFont="1"/>
    <xf numFmtId="164" fontId="10" fillId="0" borderId="0" xfId="0" quotePrefix="1" applyNumberFormat="1" applyFont="1" applyBorder="1"/>
    <xf numFmtId="164" fontId="10" fillId="0" borderId="0" xfId="0" applyNumberFormat="1" applyFont="1" applyBorder="1"/>
    <xf numFmtId="164" fontId="10" fillId="0" borderId="0" xfId="0" quotePrefix="1" applyNumberFormat="1" applyFont="1" applyFill="1" applyBorder="1"/>
    <xf numFmtId="164" fontId="10" fillId="0" borderId="0" xfId="0" applyNumberFormat="1" applyFont="1" applyFill="1" applyBorder="1"/>
    <xf numFmtId="0" fontId="10" fillId="0" borderId="0" xfId="0" applyFont="1" applyBorder="1"/>
    <xf numFmtId="0" fontId="10" fillId="0" borderId="0" xfId="0" applyFont="1" applyFill="1" applyBorder="1"/>
    <xf numFmtId="3" fontId="3" fillId="6" borderId="1" xfId="0" applyNumberFormat="1" applyFont="1" applyFill="1" applyBorder="1" applyAlignment="1">
      <alignment horizontal="center"/>
    </xf>
    <xf numFmtId="3" fontId="3" fillId="6" borderId="1" xfId="0" applyNumberFormat="1" applyFont="1" applyFill="1" applyBorder="1" applyAlignment="1">
      <alignment horizontal="center" vertical="center" wrapText="1"/>
    </xf>
    <xf numFmtId="3" fontId="10" fillId="6" borderId="1" xfId="0" applyNumberFormat="1" applyFont="1" applyFill="1" applyBorder="1"/>
    <xf numFmtId="0" fontId="16" fillId="0" borderId="1" xfId="0" quotePrefix="1" applyNumberFormat="1" applyFont="1" applyBorder="1"/>
    <xf numFmtId="0" fontId="16" fillId="0" borderId="0" xfId="0" applyFont="1"/>
    <xf numFmtId="0" fontId="17" fillId="0" borderId="5" xfId="0" applyFont="1" applyBorder="1"/>
    <xf numFmtId="0" fontId="16" fillId="0" borderId="0" xfId="0" applyFont="1" applyAlignment="1">
      <alignment horizontal="left"/>
    </xf>
    <xf numFmtId="3" fontId="2" fillId="0" borderId="5" xfId="0" applyNumberFormat="1" applyFont="1" applyBorder="1" applyAlignment="1">
      <alignment horizontal="right"/>
    </xf>
    <xf numFmtId="0" fontId="18" fillId="0" borderId="0" xfId="0" applyFont="1" applyAlignment="1"/>
    <xf numFmtId="3" fontId="3" fillId="0" borderId="1" xfId="0" quotePrefix="1" applyNumberFormat="1" applyFont="1" applyBorder="1"/>
    <xf numFmtId="3" fontId="3" fillId="0" borderId="1" xfId="0" applyNumberFormat="1" applyFont="1" applyBorder="1"/>
    <xf numFmtId="3" fontId="3" fillId="0" borderId="1" xfId="0" quotePrefix="1" applyNumberFormat="1" applyFont="1" applyFill="1" applyBorder="1"/>
    <xf numFmtId="3" fontId="3" fillId="2" borderId="1" xfId="0" quotePrefix="1" applyNumberFormat="1" applyFont="1" applyFill="1" applyBorder="1"/>
    <xf numFmtId="3" fontId="3" fillId="7" borderId="1" xfId="0" quotePrefix="1" applyNumberFormat="1" applyFont="1" applyFill="1" applyBorder="1"/>
    <xf numFmtId="3" fontId="3" fillId="3" borderId="1" xfId="0" quotePrefix="1" applyNumberFormat="1" applyFont="1" applyFill="1" applyBorder="1"/>
    <xf numFmtId="3" fontId="3" fillId="4" borderId="1" xfId="0" quotePrefix="1" applyNumberFormat="1" applyFont="1" applyFill="1" applyBorder="1"/>
    <xf numFmtId="3" fontId="3" fillId="8" borderId="1" xfId="0" applyNumberFormat="1" applyFont="1" applyFill="1" applyBorder="1"/>
    <xf numFmtId="3" fontId="3" fillId="9" borderId="1" xfId="0" applyNumberFormat="1" applyFont="1" applyFill="1" applyBorder="1"/>
    <xf numFmtId="3" fontId="3" fillId="5" borderId="1" xfId="0" quotePrefix="1" applyNumberFormat="1" applyFont="1" applyFill="1" applyBorder="1"/>
    <xf numFmtId="3" fontId="3" fillId="6" borderId="1" xfId="0" quotePrefix="1" applyNumberFormat="1" applyFont="1" applyFill="1" applyBorder="1"/>
    <xf numFmtId="3" fontId="3" fillId="0" borderId="0" xfId="0" applyNumberFormat="1" applyFont="1"/>
    <xf numFmtId="3" fontId="16" fillId="8" borderId="1" xfId="0" applyNumberFormat="1" applyFont="1" applyFill="1" applyBorder="1"/>
    <xf numFmtId="3" fontId="16" fillId="9" borderId="1" xfId="0" applyNumberFormat="1" applyFont="1" applyFill="1" applyBorder="1"/>
    <xf numFmtId="3" fontId="16" fillId="5" borderId="1" xfId="0" quotePrefix="1" applyNumberFormat="1" applyFont="1" applyFill="1" applyBorder="1"/>
    <xf numFmtId="3" fontId="16" fillId="6" borderId="1" xfId="0" quotePrefix="1" applyNumberFormat="1" applyFont="1" applyFill="1" applyBorder="1"/>
    <xf numFmtId="3" fontId="16" fillId="0" borderId="0" xfId="0" applyNumberFormat="1" applyFont="1"/>
    <xf numFmtId="3" fontId="10" fillId="0" borderId="7" xfId="0" quotePrefix="1" applyNumberFormat="1" applyFont="1" applyBorder="1"/>
    <xf numFmtId="3" fontId="10" fillId="0" borderId="7" xfId="0" quotePrefix="1" applyNumberFormat="1" applyFont="1" applyFill="1" applyBorder="1"/>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6" fillId="9" borderId="2" xfId="0" applyFont="1" applyFill="1" applyBorder="1" applyAlignment="1">
      <alignment horizontal="center"/>
    </xf>
    <xf numFmtId="0" fontId="16" fillId="9" borderId="3" xfId="0" applyFont="1" applyFill="1" applyBorder="1" applyAlignment="1">
      <alignment horizontal="center"/>
    </xf>
    <xf numFmtId="0" fontId="16" fillId="9" borderId="4" xfId="0" applyFont="1" applyFill="1" applyBorder="1" applyAlignment="1">
      <alignment horizontal="center"/>
    </xf>
    <xf numFmtId="0" fontId="16" fillId="5" borderId="2" xfId="0" applyFont="1" applyFill="1" applyBorder="1" applyAlignment="1">
      <alignment horizontal="center"/>
    </xf>
    <xf numFmtId="0" fontId="16" fillId="5" borderId="3" xfId="0" applyFont="1" applyFill="1" applyBorder="1" applyAlignment="1">
      <alignment horizontal="center"/>
    </xf>
    <xf numFmtId="0" fontId="16" fillId="5" borderId="4" xfId="0" applyFont="1" applyFill="1" applyBorder="1" applyAlignment="1">
      <alignment horizontal="center"/>
    </xf>
    <xf numFmtId="0" fontId="16" fillId="6" borderId="2" xfId="0" applyFont="1" applyFill="1" applyBorder="1" applyAlignment="1">
      <alignment horizontal="center"/>
    </xf>
    <xf numFmtId="0" fontId="16" fillId="6" borderId="3" xfId="0" applyFont="1" applyFill="1" applyBorder="1" applyAlignment="1">
      <alignment horizontal="center"/>
    </xf>
    <xf numFmtId="0" fontId="16" fillId="6" borderId="4" xfId="0" applyFont="1" applyFill="1" applyBorder="1" applyAlignment="1">
      <alignment horizontal="center"/>
    </xf>
    <xf numFmtId="0" fontId="3" fillId="0" borderId="2" xfId="0" applyNumberFormat="1" applyFont="1" applyBorder="1" applyAlignment="1">
      <alignment horizontal="center"/>
    </xf>
    <xf numFmtId="0" fontId="3" fillId="0" borderId="3" xfId="0" quotePrefix="1" applyNumberFormat="1" applyFont="1" applyBorder="1" applyAlignment="1">
      <alignment horizontal="center"/>
    </xf>
    <xf numFmtId="0" fontId="3" fillId="0" borderId="4" xfId="0" quotePrefix="1" applyNumberFormat="1" applyFont="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7" borderId="2" xfId="0" applyFont="1" applyFill="1" applyBorder="1" applyAlignment="1">
      <alignment horizontal="center"/>
    </xf>
    <xf numFmtId="0" fontId="3" fillId="7" borderId="3" xfId="0" applyFont="1" applyFill="1" applyBorder="1" applyAlignment="1">
      <alignment horizontal="center"/>
    </xf>
    <xf numFmtId="0" fontId="3" fillId="7" borderId="4"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2"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11" fillId="0" borderId="0" xfId="0" applyNumberFormat="1" applyFont="1" applyBorder="1" applyAlignment="1">
      <alignment horizontal="left" vertical="center"/>
    </xf>
    <xf numFmtId="0" fontId="6" fillId="0" borderId="0" xfId="0" applyFont="1" applyAlignment="1">
      <alignment horizontal="left"/>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8" borderId="1" xfId="0" applyFont="1" applyFill="1" applyBorder="1" applyAlignment="1">
      <alignment horizontal="center" vertical="center"/>
    </xf>
    <xf numFmtId="3" fontId="3" fillId="9" borderId="1" xfId="0" applyNumberFormat="1" applyFont="1" applyFill="1" applyBorder="1" applyAlignment="1">
      <alignment horizontal="center" vertical="center" wrapText="1"/>
    </xf>
    <xf numFmtId="0" fontId="8" fillId="0" borderId="0" xfId="0" applyFont="1" applyBorder="1" applyAlignment="1">
      <alignment horizontal="left"/>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6" fillId="0" borderId="0" xfId="0" applyFont="1" applyAlignment="1">
      <alignment horizontal="left" wrapText="1"/>
    </xf>
    <xf numFmtId="0" fontId="16" fillId="8" borderId="2" xfId="0" applyFont="1" applyFill="1" applyBorder="1" applyAlignment="1">
      <alignment horizontal="center"/>
    </xf>
    <xf numFmtId="0" fontId="16" fillId="8" borderId="3" xfId="0" applyFont="1" applyFill="1" applyBorder="1" applyAlignment="1">
      <alignment horizontal="center"/>
    </xf>
    <xf numFmtId="0" fontId="16" fillId="8" borderId="4" xfId="0" applyFont="1" applyFill="1" applyBorder="1" applyAlignment="1">
      <alignment horizontal="center"/>
    </xf>
    <xf numFmtId="0" fontId="3" fillId="6" borderId="1" xfId="0" applyFont="1" applyFill="1" applyBorder="1" applyAlignment="1">
      <alignment horizontal="center" vertical="center" wrapText="1"/>
    </xf>
    <xf numFmtId="0" fontId="18" fillId="0" borderId="6" xfId="0" applyFont="1" applyBorder="1" applyAlignment="1">
      <alignment horizontal="center"/>
    </xf>
    <xf numFmtId="0" fontId="20" fillId="0" borderId="0" xfId="0" applyFont="1" applyAlignment="1">
      <alignment horizontal="left"/>
    </xf>
  </cellXfs>
  <cellStyles count="2">
    <cellStyle name="Normal" xfId="0" builtinId="0"/>
    <cellStyle name="Normal 2" xfId="1"/>
  </cellStyles>
  <dxfs count="2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3"/>
  <sheetViews>
    <sheetView tabSelected="1" topLeftCell="A34" zoomScaleNormal="100" zoomScaleSheetLayoutView="75" workbookViewId="0">
      <pane xSplit="1" topLeftCell="B1" activePane="topRight" state="frozen"/>
      <selection sqref="A1:AK56"/>
      <selection pane="topRight" activeCell="D39" sqref="D39"/>
    </sheetView>
  </sheetViews>
  <sheetFormatPr defaultColWidth="9.36328125" defaultRowHeight="12.5" x14ac:dyDescent="0.25"/>
  <cols>
    <col min="1" max="1" width="71.6328125" style="47" customWidth="1"/>
    <col min="2" max="2" width="12.453125" style="47" bestFit="1" customWidth="1"/>
    <col min="3" max="4" width="12.54296875" style="47" bestFit="1" customWidth="1"/>
    <col min="5" max="6" width="13.54296875" style="47" bestFit="1" customWidth="1"/>
    <col min="7" max="7" width="13.54296875" style="47" customWidth="1"/>
    <col min="8" max="8" width="12.6328125" style="47" customWidth="1"/>
    <col min="9" max="9" width="13.54296875" style="47" bestFit="1" customWidth="1"/>
    <col min="10" max="10" width="12.453125" style="47" bestFit="1" customWidth="1"/>
    <col min="11" max="11" width="13.6328125" style="47" customWidth="1"/>
    <col min="12" max="12" width="14.453125" style="47" customWidth="1"/>
    <col min="13" max="14" width="13.54296875" style="47" bestFit="1" customWidth="1"/>
    <col min="15" max="15" width="13.54296875" style="47" customWidth="1"/>
    <col min="16" max="16" width="13.453125" style="47" customWidth="1"/>
    <col min="17" max="18" width="13.54296875" style="47" bestFit="1" customWidth="1"/>
    <col min="19" max="19" width="13.36328125" style="47" customWidth="1"/>
    <col min="20" max="20" width="13.36328125" style="47" bestFit="1" customWidth="1"/>
    <col min="21" max="21" width="13.54296875" style="47" bestFit="1" customWidth="1"/>
    <col min="22" max="24" width="12.453125" style="47" bestFit="1" customWidth="1"/>
    <col min="25" max="26" width="13.54296875" style="47" bestFit="1" customWidth="1"/>
    <col min="27" max="28" width="13.36328125" style="47" customWidth="1"/>
    <col min="29" max="29" width="13.54296875" style="47" bestFit="1" customWidth="1"/>
    <col min="30" max="30" width="12.453125" style="47" bestFit="1" customWidth="1"/>
    <col min="31" max="31" width="14" style="47" customWidth="1"/>
    <col min="32" max="32" width="13.453125" style="47" customWidth="1"/>
    <col min="33" max="33" width="13.54296875" style="47" bestFit="1" customWidth="1"/>
    <col min="34" max="34" width="13.54296875" style="66" bestFit="1" customWidth="1"/>
    <col min="35" max="36" width="13.453125" style="66" customWidth="1"/>
    <col min="37" max="37" width="13.54296875" style="66" bestFit="1" customWidth="1"/>
    <col min="38" max="16384" width="9.36328125" style="47"/>
  </cols>
  <sheetData>
    <row r="1" spans="1:38" ht="15.5" x14ac:dyDescent="0.35">
      <c r="A1" s="139" t="s">
        <v>44</v>
      </c>
      <c r="B1" s="139"/>
      <c r="C1" s="21"/>
      <c r="D1" s="21"/>
      <c r="E1" s="21"/>
    </row>
    <row r="2" spans="1:38" ht="15.75" customHeight="1" x14ac:dyDescent="0.35">
      <c r="A2" s="150" t="s">
        <v>100</v>
      </c>
      <c r="B2" s="150"/>
      <c r="C2" s="22"/>
      <c r="D2" s="22"/>
      <c r="E2" s="22"/>
      <c r="F2" s="22"/>
      <c r="G2" s="22"/>
      <c r="H2" s="22"/>
    </row>
    <row r="3" spans="1:38" ht="10.5" customHeight="1" x14ac:dyDescent="0.35">
      <c r="A3" s="23"/>
      <c r="B3" s="23"/>
      <c r="C3" s="23"/>
      <c r="D3" s="23"/>
      <c r="E3" s="23"/>
    </row>
    <row r="4" spans="1:38" ht="15" x14ac:dyDescent="0.3">
      <c r="A4" s="144" t="s">
        <v>51</v>
      </c>
      <c r="B4" s="144"/>
      <c r="C4" s="31"/>
      <c r="D4" s="31"/>
      <c r="E4" s="24"/>
    </row>
    <row r="6" spans="1:38" s="48" customFormat="1" ht="30.75" customHeight="1" x14ac:dyDescent="0.25">
      <c r="A6" s="147" t="s">
        <v>34</v>
      </c>
      <c r="B6" s="147" t="s">
        <v>35</v>
      </c>
      <c r="C6" s="147"/>
      <c r="D6" s="147"/>
      <c r="E6" s="147"/>
      <c r="F6" s="148" t="s">
        <v>36</v>
      </c>
      <c r="G6" s="148"/>
      <c r="H6" s="148"/>
      <c r="I6" s="148"/>
      <c r="J6" s="149" t="s">
        <v>37</v>
      </c>
      <c r="K6" s="149"/>
      <c r="L6" s="149"/>
      <c r="M6" s="149"/>
      <c r="N6" s="145" t="s">
        <v>38</v>
      </c>
      <c r="O6" s="145"/>
      <c r="P6" s="145"/>
      <c r="Q6" s="145"/>
      <c r="R6" s="146" t="s">
        <v>39</v>
      </c>
      <c r="S6" s="146"/>
      <c r="T6" s="146"/>
      <c r="U6" s="146"/>
      <c r="V6" s="142" t="s">
        <v>46</v>
      </c>
      <c r="W6" s="142"/>
      <c r="X6" s="142"/>
      <c r="Y6" s="142"/>
      <c r="Z6" s="143" t="s">
        <v>40</v>
      </c>
      <c r="AA6" s="143"/>
      <c r="AB6" s="143"/>
      <c r="AC6" s="143"/>
      <c r="AD6" s="140" t="s">
        <v>41</v>
      </c>
      <c r="AE6" s="140"/>
      <c r="AF6" s="140"/>
      <c r="AG6" s="140"/>
      <c r="AH6" s="141" t="s">
        <v>42</v>
      </c>
      <c r="AI6" s="141"/>
      <c r="AJ6" s="141"/>
      <c r="AK6" s="141"/>
    </row>
    <row r="7" spans="1:38" s="48" customFormat="1" ht="13" x14ac:dyDescent="0.3">
      <c r="A7" s="147"/>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3">
      <c r="A8" s="16" t="s">
        <v>43</v>
      </c>
      <c r="B8" s="49"/>
      <c r="C8" s="49"/>
      <c r="D8" s="49"/>
      <c r="E8" s="49"/>
      <c r="F8" s="107" t="s">
        <v>65</v>
      </c>
      <c r="G8" s="107" t="s">
        <v>66</v>
      </c>
      <c r="H8" s="113" t="s">
        <v>67</v>
      </c>
      <c r="I8" s="2"/>
      <c r="J8" s="17" t="s">
        <v>68</v>
      </c>
      <c r="K8" s="17" t="s">
        <v>69</v>
      </c>
      <c r="L8" s="17" t="s">
        <v>70</v>
      </c>
      <c r="M8" s="17"/>
      <c r="N8" s="105" t="s">
        <v>68</v>
      </c>
      <c r="O8" s="105" t="s">
        <v>69</v>
      </c>
      <c r="P8" s="105" t="s">
        <v>70</v>
      </c>
      <c r="Q8" s="3"/>
      <c r="R8" s="106" t="s">
        <v>71</v>
      </c>
      <c r="S8" s="106" t="s">
        <v>72</v>
      </c>
      <c r="T8" s="106" t="s">
        <v>73</v>
      </c>
      <c r="U8" s="4"/>
      <c r="V8" s="18"/>
      <c r="W8" s="18"/>
      <c r="X8" s="18"/>
      <c r="Y8" s="18"/>
      <c r="Z8" s="19" t="s">
        <v>71</v>
      </c>
      <c r="AA8" s="19" t="s">
        <v>74</v>
      </c>
      <c r="AB8" s="19" t="s">
        <v>70</v>
      </c>
      <c r="AC8" s="19"/>
      <c r="AD8" s="103" t="s">
        <v>71</v>
      </c>
      <c r="AE8" s="103" t="s">
        <v>74</v>
      </c>
      <c r="AF8" s="103" t="s">
        <v>70</v>
      </c>
      <c r="AG8" s="5"/>
      <c r="AH8" s="104" t="s">
        <v>75</v>
      </c>
      <c r="AI8" s="104" t="s">
        <v>76</v>
      </c>
      <c r="AJ8" s="104" t="s">
        <v>73</v>
      </c>
      <c r="AK8" s="76"/>
    </row>
    <row r="9" spans="1:38" s="79" customFormat="1" ht="13" x14ac:dyDescent="0.3">
      <c r="A9" s="78"/>
      <c r="B9" s="123" t="s">
        <v>53</v>
      </c>
      <c r="C9" s="124"/>
      <c r="D9" s="124"/>
      <c r="E9" s="125"/>
      <c r="F9" s="126" t="s">
        <v>53</v>
      </c>
      <c r="G9" s="127"/>
      <c r="H9" s="127"/>
      <c r="I9" s="128"/>
      <c r="J9" s="129" t="s">
        <v>53</v>
      </c>
      <c r="K9" s="130"/>
      <c r="L9" s="130"/>
      <c r="M9" s="131"/>
      <c r="N9" s="132" t="s">
        <v>53</v>
      </c>
      <c r="O9" s="133"/>
      <c r="P9" s="133"/>
      <c r="Q9" s="134"/>
      <c r="R9" s="135" t="s">
        <v>53</v>
      </c>
      <c r="S9" s="136"/>
      <c r="T9" s="136"/>
      <c r="U9" s="137"/>
      <c r="V9" s="151" t="s">
        <v>53</v>
      </c>
      <c r="W9" s="152"/>
      <c r="X9" s="152"/>
      <c r="Y9" s="153"/>
      <c r="Z9" s="114" t="s">
        <v>53</v>
      </c>
      <c r="AA9" s="115"/>
      <c r="AB9" s="115"/>
      <c r="AC9" s="116"/>
      <c r="AD9" s="117" t="s">
        <v>53</v>
      </c>
      <c r="AE9" s="118"/>
      <c r="AF9" s="118"/>
      <c r="AG9" s="119"/>
      <c r="AH9" s="120" t="s">
        <v>53</v>
      </c>
      <c r="AI9" s="121"/>
      <c r="AJ9" s="121"/>
      <c r="AK9" s="122"/>
    </row>
    <row r="10" spans="1:38" ht="13" x14ac:dyDescent="0.3">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2226590</v>
      </c>
      <c r="C11" s="44">
        <v>394112</v>
      </c>
      <c r="D11" s="45">
        <v>837615</v>
      </c>
      <c r="E11" s="46">
        <v>3458317</v>
      </c>
      <c r="F11" s="59">
        <v>220685</v>
      </c>
      <c r="G11" s="59">
        <v>15352</v>
      </c>
      <c r="H11" s="59">
        <v>14663</v>
      </c>
      <c r="I11" s="59">
        <v>250700</v>
      </c>
      <c r="J11" s="60">
        <v>697218</v>
      </c>
      <c r="K11" s="60">
        <v>124791</v>
      </c>
      <c r="L11" s="60">
        <v>186437</v>
      </c>
      <c r="M11" s="60">
        <v>1008446</v>
      </c>
      <c r="N11" s="61">
        <v>116473</v>
      </c>
      <c r="O11" s="61">
        <v>7634</v>
      </c>
      <c r="P11" s="61">
        <v>3491</v>
      </c>
      <c r="Q11" s="61">
        <v>127598</v>
      </c>
      <c r="R11" s="62">
        <v>39919</v>
      </c>
      <c r="S11" s="62">
        <v>39897</v>
      </c>
      <c r="T11" s="62">
        <v>10744</v>
      </c>
      <c r="U11" s="62">
        <v>90560</v>
      </c>
      <c r="V11" s="63">
        <v>732976</v>
      </c>
      <c r="W11" s="63">
        <v>127411</v>
      </c>
      <c r="X11" s="63">
        <v>381844</v>
      </c>
      <c r="Y11" s="63">
        <v>1242231</v>
      </c>
      <c r="Z11" s="64">
        <v>190695</v>
      </c>
      <c r="AA11" s="64">
        <v>17507</v>
      </c>
      <c r="AB11" s="64">
        <v>44321</v>
      </c>
      <c r="AC11" s="64">
        <v>252523</v>
      </c>
      <c r="AD11" s="65">
        <v>168171</v>
      </c>
      <c r="AE11" s="65">
        <v>52439</v>
      </c>
      <c r="AF11" s="65">
        <v>167781</v>
      </c>
      <c r="AG11" s="65">
        <v>388391</v>
      </c>
      <c r="AH11" s="77">
        <v>60453</v>
      </c>
      <c r="AI11" s="77">
        <v>9081</v>
      </c>
      <c r="AJ11" s="77">
        <v>28334</v>
      </c>
      <c r="AK11" s="77">
        <v>97868</v>
      </c>
    </row>
    <row r="12" spans="1:38" s="66" customFormat="1" x14ac:dyDescent="0.25">
      <c r="A12" s="34" t="s">
        <v>7</v>
      </c>
      <c r="B12" s="44">
        <v>20763</v>
      </c>
      <c r="C12" s="44">
        <v>2482</v>
      </c>
      <c r="D12" s="45">
        <v>7559</v>
      </c>
      <c r="E12" s="46">
        <v>30804</v>
      </c>
      <c r="F12" s="59">
        <v>4219</v>
      </c>
      <c r="G12" s="59">
        <v>88</v>
      </c>
      <c r="H12" s="59">
        <v>249</v>
      </c>
      <c r="I12" s="59">
        <v>4556</v>
      </c>
      <c r="J12" s="60">
        <v>3733</v>
      </c>
      <c r="K12" s="60">
        <v>1135</v>
      </c>
      <c r="L12" s="60">
        <v>2481</v>
      </c>
      <c r="M12" s="60">
        <v>7349</v>
      </c>
      <c r="N12" s="61">
        <v>3442</v>
      </c>
      <c r="O12" s="61">
        <v>250</v>
      </c>
      <c r="P12" s="61">
        <v>69</v>
      </c>
      <c r="Q12" s="61">
        <v>3761</v>
      </c>
      <c r="R12" s="62">
        <v>547</v>
      </c>
      <c r="S12" s="62">
        <v>95</v>
      </c>
      <c r="T12" s="62">
        <v>1</v>
      </c>
      <c r="U12" s="62">
        <v>643</v>
      </c>
      <c r="V12" s="63">
        <v>5739</v>
      </c>
      <c r="W12" s="63">
        <v>772</v>
      </c>
      <c r="X12" s="63">
        <v>4431</v>
      </c>
      <c r="Y12" s="63">
        <v>10942</v>
      </c>
      <c r="Z12" s="64">
        <v>2153</v>
      </c>
      <c r="AA12" s="64">
        <v>30</v>
      </c>
      <c r="AB12" s="64">
        <v>165</v>
      </c>
      <c r="AC12" s="64">
        <v>2348</v>
      </c>
      <c r="AD12" s="65">
        <v>0</v>
      </c>
      <c r="AE12" s="65">
        <v>0</v>
      </c>
      <c r="AF12" s="65">
        <v>0</v>
      </c>
      <c r="AG12" s="65">
        <v>0</v>
      </c>
      <c r="AH12" s="67">
        <v>930</v>
      </c>
      <c r="AI12" s="67">
        <v>112</v>
      </c>
      <c r="AJ12" s="67">
        <v>163</v>
      </c>
      <c r="AK12" s="67">
        <v>1205</v>
      </c>
    </row>
    <row r="13" spans="1:38" s="66" customFormat="1" x14ac:dyDescent="0.25">
      <c r="A13" s="34" t="s">
        <v>8</v>
      </c>
      <c r="B13" s="44">
        <v>18452</v>
      </c>
      <c r="C13" s="44">
        <v>300</v>
      </c>
      <c r="D13" s="45">
        <v>295</v>
      </c>
      <c r="E13" s="46">
        <v>19047</v>
      </c>
      <c r="F13" s="59">
        <v>6963</v>
      </c>
      <c r="G13" s="59">
        <v>85</v>
      </c>
      <c r="H13" s="59">
        <v>170</v>
      </c>
      <c r="I13" s="59">
        <v>7218</v>
      </c>
      <c r="J13" s="60">
        <v>845</v>
      </c>
      <c r="K13" s="60">
        <v>10</v>
      </c>
      <c r="L13" s="60">
        <v>17</v>
      </c>
      <c r="M13" s="60">
        <v>872</v>
      </c>
      <c r="N13" s="61">
        <v>692</v>
      </c>
      <c r="O13" s="61">
        <v>0</v>
      </c>
      <c r="P13" s="61">
        <v>0</v>
      </c>
      <c r="Q13" s="61">
        <v>692</v>
      </c>
      <c r="R13" s="62">
        <v>134</v>
      </c>
      <c r="S13" s="62">
        <v>0</v>
      </c>
      <c r="T13" s="62">
        <v>0</v>
      </c>
      <c r="U13" s="62">
        <v>134</v>
      </c>
      <c r="V13" s="63">
        <v>2223</v>
      </c>
      <c r="W13" s="63">
        <v>0</v>
      </c>
      <c r="X13" s="63">
        <v>0</v>
      </c>
      <c r="Y13" s="63">
        <v>2223</v>
      </c>
      <c r="Z13" s="64">
        <v>1081</v>
      </c>
      <c r="AA13" s="64">
        <v>0</v>
      </c>
      <c r="AB13" s="64">
        <v>0</v>
      </c>
      <c r="AC13" s="64">
        <v>1081</v>
      </c>
      <c r="AD13" s="65">
        <v>6327</v>
      </c>
      <c r="AE13" s="65">
        <v>150</v>
      </c>
      <c r="AF13" s="65">
        <v>108</v>
      </c>
      <c r="AG13" s="65">
        <v>6585</v>
      </c>
      <c r="AH13" s="67">
        <v>187</v>
      </c>
      <c r="AI13" s="67">
        <v>55</v>
      </c>
      <c r="AJ13" s="67">
        <v>0</v>
      </c>
      <c r="AK13" s="67">
        <v>242</v>
      </c>
    </row>
    <row r="14" spans="1:38" s="66" customFormat="1" x14ac:dyDescent="0.25">
      <c r="A14" s="34" t="s">
        <v>9</v>
      </c>
      <c r="B14" s="44">
        <v>2614</v>
      </c>
      <c r="C14" s="44">
        <v>112</v>
      </c>
      <c r="D14" s="45">
        <v>65</v>
      </c>
      <c r="E14" s="46">
        <v>2791</v>
      </c>
      <c r="F14" s="59">
        <v>52</v>
      </c>
      <c r="G14" s="59">
        <v>0</v>
      </c>
      <c r="H14" s="59">
        <v>12</v>
      </c>
      <c r="I14" s="59">
        <v>64</v>
      </c>
      <c r="J14" s="60">
        <v>507</v>
      </c>
      <c r="K14" s="60">
        <v>5</v>
      </c>
      <c r="L14" s="60">
        <v>44</v>
      </c>
      <c r="M14" s="60">
        <v>556</v>
      </c>
      <c r="N14" s="61">
        <v>0</v>
      </c>
      <c r="O14" s="61">
        <v>0</v>
      </c>
      <c r="P14" s="61">
        <v>0</v>
      </c>
      <c r="Q14" s="61">
        <v>0</v>
      </c>
      <c r="R14" s="62">
        <v>0</v>
      </c>
      <c r="S14" s="62">
        <v>0</v>
      </c>
      <c r="T14" s="62">
        <v>0</v>
      </c>
      <c r="U14" s="62">
        <v>0</v>
      </c>
      <c r="V14" s="63">
        <v>783</v>
      </c>
      <c r="W14" s="63">
        <v>0</v>
      </c>
      <c r="X14" s="63">
        <v>1</v>
      </c>
      <c r="Y14" s="63">
        <v>784</v>
      </c>
      <c r="Z14" s="64">
        <v>131</v>
      </c>
      <c r="AA14" s="64">
        <v>0</v>
      </c>
      <c r="AB14" s="64">
        <v>0</v>
      </c>
      <c r="AC14" s="64">
        <v>131</v>
      </c>
      <c r="AD14" s="65">
        <v>1022</v>
      </c>
      <c r="AE14" s="65">
        <v>0</v>
      </c>
      <c r="AF14" s="65">
        <v>8</v>
      </c>
      <c r="AG14" s="65">
        <v>1030</v>
      </c>
      <c r="AH14" s="67">
        <v>119</v>
      </c>
      <c r="AI14" s="67">
        <v>107</v>
      </c>
      <c r="AJ14" s="67">
        <v>0</v>
      </c>
      <c r="AK14" s="67">
        <v>226</v>
      </c>
    </row>
    <row r="15" spans="1:38" s="66" customFormat="1" x14ac:dyDescent="0.25">
      <c r="A15" s="34" t="s">
        <v>10</v>
      </c>
      <c r="B15" s="44">
        <v>7236</v>
      </c>
      <c r="C15" s="44">
        <v>740</v>
      </c>
      <c r="D15" s="45">
        <v>1922</v>
      </c>
      <c r="E15" s="46">
        <v>9898</v>
      </c>
      <c r="F15" s="59">
        <v>129</v>
      </c>
      <c r="G15" s="59">
        <v>57</v>
      </c>
      <c r="H15" s="59">
        <v>32</v>
      </c>
      <c r="I15" s="59">
        <v>218</v>
      </c>
      <c r="J15" s="60">
        <v>897</v>
      </c>
      <c r="K15" s="60">
        <v>57</v>
      </c>
      <c r="L15" s="60">
        <v>1266</v>
      </c>
      <c r="M15" s="60">
        <v>2220</v>
      </c>
      <c r="N15" s="61">
        <v>211</v>
      </c>
      <c r="O15" s="61">
        <v>1</v>
      </c>
      <c r="P15" s="61">
        <v>1</v>
      </c>
      <c r="Q15" s="61">
        <v>213</v>
      </c>
      <c r="R15" s="62">
        <v>481</v>
      </c>
      <c r="S15" s="62">
        <v>0</v>
      </c>
      <c r="T15" s="62">
        <v>0</v>
      </c>
      <c r="U15" s="62">
        <v>481</v>
      </c>
      <c r="V15" s="63">
        <v>1257</v>
      </c>
      <c r="W15" s="63">
        <v>116</v>
      </c>
      <c r="X15" s="63">
        <v>184</v>
      </c>
      <c r="Y15" s="63">
        <v>1557</v>
      </c>
      <c r="Z15" s="64">
        <v>3913</v>
      </c>
      <c r="AA15" s="64">
        <v>8</v>
      </c>
      <c r="AB15" s="64">
        <v>181</v>
      </c>
      <c r="AC15" s="64">
        <v>4102</v>
      </c>
      <c r="AD15" s="65">
        <v>0</v>
      </c>
      <c r="AE15" s="65">
        <v>0</v>
      </c>
      <c r="AF15" s="65">
        <v>0</v>
      </c>
      <c r="AG15" s="65">
        <v>0</v>
      </c>
      <c r="AH15" s="67">
        <v>348</v>
      </c>
      <c r="AI15" s="67">
        <v>501</v>
      </c>
      <c r="AJ15" s="67">
        <v>258</v>
      </c>
      <c r="AK15" s="67">
        <v>1107</v>
      </c>
    </row>
    <row r="16" spans="1:38" s="66" customFormat="1" x14ac:dyDescent="0.25">
      <c r="A16" s="34" t="s">
        <v>11</v>
      </c>
      <c r="B16" s="44">
        <v>1382</v>
      </c>
      <c r="C16" s="44">
        <v>515</v>
      </c>
      <c r="D16" s="45">
        <v>4454</v>
      </c>
      <c r="E16" s="46">
        <v>6351</v>
      </c>
      <c r="F16" s="59">
        <v>36</v>
      </c>
      <c r="G16" s="59">
        <v>203</v>
      </c>
      <c r="H16" s="59">
        <v>73</v>
      </c>
      <c r="I16" s="59">
        <v>312</v>
      </c>
      <c r="J16" s="60">
        <v>71</v>
      </c>
      <c r="K16" s="60">
        <v>6</v>
      </c>
      <c r="L16" s="60">
        <v>1830</v>
      </c>
      <c r="M16" s="60">
        <v>1907</v>
      </c>
      <c r="N16" s="61">
        <v>0</v>
      </c>
      <c r="O16" s="61">
        <v>0</v>
      </c>
      <c r="P16" s="61">
        <v>0</v>
      </c>
      <c r="Q16" s="61">
        <v>0</v>
      </c>
      <c r="R16" s="62">
        <v>349</v>
      </c>
      <c r="S16" s="62">
        <v>0</v>
      </c>
      <c r="T16" s="62">
        <v>0</v>
      </c>
      <c r="U16" s="62">
        <v>349</v>
      </c>
      <c r="V16" s="63">
        <v>237</v>
      </c>
      <c r="W16" s="63">
        <v>1</v>
      </c>
      <c r="X16" s="63">
        <v>386</v>
      </c>
      <c r="Y16" s="63">
        <v>624</v>
      </c>
      <c r="Z16" s="64">
        <v>612</v>
      </c>
      <c r="AA16" s="64">
        <v>305</v>
      </c>
      <c r="AB16" s="64">
        <v>2163</v>
      </c>
      <c r="AC16" s="64">
        <v>3080</v>
      </c>
      <c r="AD16" s="65">
        <v>0</v>
      </c>
      <c r="AE16" s="65">
        <v>0</v>
      </c>
      <c r="AF16" s="65">
        <v>0</v>
      </c>
      <c r="AG16" s="65">
        <v>0</v>
      </c>
      <c r="AH16" s="67">
        <v>77</v>
      </c>
      <c r="AI16" s="67">
        <v>0</v>
      </c>
      <c r="AJ16" s="67">
        <v>2</v>
      </c>
      <c r="AK16" s="67">
        <v>79</v>
      </c>
    </row>
    <row r="17" spans="1:37" s="66" customFormat="1" x14ac:dyDescent="0.25">
      <c r="A17" s="34" t="s">
        <v>12</v>
      </c>
      <c r="B17" s="44">
        <v>35183</v>
      </c>
      <c r="C17" s="44">
        <v>4188</v>
      </c>
      <c r="D17" s="45">
        <v>3451</v>
      </c>
      <c r="E17" s="46">
        <v>42822</v>
      </c>
      <c r="F17" s="59">
        <v>4210</v>
      </c>
      <c r="G17" s="59">
        <v>41</v>
      </c>
      <c r="H17" s="59">
        <v>336</v>
      </c>
      <c r="I17" s="59">
        <v>4587</v>
      </c>
      <c r="J17" s="60">
        <v>9166</v>
      </c>
      <c r="K17" s="60">
        <v>741</v>
      </c>
      <c r="L17" s="60">
        <v>510</v>
      </c>
      <c r="M17" s="60">
        <v>10417</v>
      </c>
      <c r="N17" s="61">
        <v>4957</v>
      </c>
      <c r="O17" s="61">
        <v>26</v>
      </c>
      <c r="P17" s="61">
        <v>45</v>
      </c>
      <c r="Q17" s="61">
        <v>5028</v>
      </c>
      <c r="R17" s="62">
        <v>236</v>
      </c>
      <c r="S17" s="62">
        <v>0</v>
      </c>
      <c r="T17" s="62">
        <v>0</v>
      </c>
      <c r="U17" s="62">
        <v>236</v>
      </c>
      <c r="V17" s="63">
        <v>7452</v>
      </c>
      <c r="W17" s="63">
        <v>1970</v>
      </c>
      <c r="X17" s="63">
        <v>1793</v>
      </c>
      <c r="Y17" s="63">
        <v>11215</v>
      </c>
      <c r="Z17" s="64">
        <v>1317</v>
      </c>
      <c r="AA17" s="64">
        <v>323</v>
      </c>
      <c r="AB17" s="64">
        <v>303</v>
      </c>
      <c r="AC17" s="64">
        <v>1943</v>
      </c>
      <c r="AD17" s="65">
        <v>7668</v>
      </c>
      <c r="AE17" s="65">
        <v>1046</v>
      </c>
      <c r="AF17" s="65">
        <v>439</v>
      </c>
      <c r="AG17" s="65">
        <v>9153</v>
      </c>
      <c r="AH17" s="67">
        <v>177</v>
      </c>
      <c r="AI17" s="67">
        <v>41</v>
      </c>
      <c r="AJ17" s="67">
        <v>25</v>
      </c>
      <c r="AK17" s="67">
        <v>243</v>
      </c>
    </row>
    <row r="18" spans="1:37" s="66" customFormat="1" x14ac:dyDescent="0.25">
      <c r="A18" s="34" t="s">
        <v>13</v>
      </c>
      <c r="B18" s="44">
        <v>38553</v>
      </c>
      <c r="C18" s="44">
        <v>6362</v>
      </c>
      <c r="D18" s="45">
        <v>30348</v>
      </c>
      <c r="E18" s="46">
        <v>75263</v>
      </c>
      <c r="F18" s="59">
        <v>2890</v>
      </c>
      <c r="G18" s="59">
        <v>272</v>
      </c>
      <c r="H18" s="59">
        <v>934</v>
      </c>
      <c r="I18" s="59">
        <v>4096</v>
      </c>
      <c r="J18" s="60">
        <v>6760</v>
      </c>
      <c r="K18" s="60">
        <v>1791</v>
      </c>
      <c r="L18" s="60">
        <v>2336</v>
      </c>
      <c r="M18" s="60">
        <v>10887</v>
      </c>
      <c r="N18" s="61">
        <v>911</v>
      </c>
      <c r="O18" s="61">
        <v>235</v>
      </c>
      <c r="P18" s="61">
        <v>189</v>
      </c>
      <c r="Q18" s="61">
        <v>1335</v>
      </c>
      <c r="R18" s="62">
        <v>803</v>
      </c>
      <c r="S18" s="62">
        <v>82</v>
      </c>
      <c r="T18" s="62">
        <v>175</v>
      </c>
      <c r="U18" s="62">
        <v>1060</v>
      </c>
      <c r="V18" s="63">
        <v>9785</v>
      </c>
      <c r="W18" s="63">
        <v>1468</v>
      </c>
      <c r="X18" s="63">
        <v>6897</v>
      </c>
      <c r="Y18" s="63">
        <v>18150</v>
      </c>
      <c r="Z18" s="64">
        <v>7832</v>
      </c>
      <c r="AA18" s="64">
        <v>341</v>
      </c>
      <c r="AB18" s="64">
        <v>979</v>
      </c>
      <c r="AC18" s="64">
        <v>9152</v>
      </c>
      <c r="AD18" s="65">
        <v>7677</v>
      </c>
      <c r="AE18" s="65">
        <v>1107</v>
      </c>
      <c r="AF18" s="65">
        <v>16939</v>
      </c>
      <c r="AG18" s="65">
        <v>25723</v>
      </c>
      <c r="AH18" s="67">
        <v>1895</v>
      </c>
      <c r="AI18" s="67">
        <v>1066</v>
      </c>
      <c r="AJ18" s="67">
        <v>1899</v>
      </c>
      <c r="AK18" s="67">
        <v>4860</v>
      </c>
    </row>
    <row r="19" spans="1:37" s="95" customFormat="1" ht="13" x14ac:dyDescent="0.3">
      <c r="A19" s="39" t="s">
        <v>14</v>
      </c>
      <c r="B19" s="84">
        <v>2350773</v>
      </c>
      <c r="C19" s="84">
        <v>408811</v>
      </c>
      <c r="D19" s="85">
        <v>885709</v>
      </c>
      <c r="E19" s="86">
        <v>3645293</v>
      </c>
      <c r="F19" s="87">
        <v>239184</v>
      </c>
      <c r="G19" s="87">
        <v>16098</v>
      </c>
      <c r="H19" s="87">
        <v>16469</v>
      </c>
      <c r="I19" s="87">
        <v>271751</v>
      </c>
      <c r="J19" s="88">
        <v>719197</v>
      </c>
      <c r="K19" s="88">
        <v>128536</v>
      </c>
      <c r="L19" s="88">
        <v>194921</v>
      </c>
      <c r="M19" s="88">
        <v>1042654</v>
      </c>
      <c r="N19" s="89">
        <v>126686</v>
      </c>
      <c r="O19" s="89">
        <v>8146</v>
      </c>
      <c r="P19" s="89">
        <v>3795</v>
      </c>
      <c r="Q19" s="89">
        <v>138627</v>
      </c>
      <c r="R19" s="90">
        <v>42469</v>
      </c>
      <c r="S19" s="90">
        <v>40074</v>
      </c>
      <c r="T19" s="90">
        <v>10920</v>
      </c>
      <c r="U19" s="90">
        <v>93463</v>
      </c>
      <c r="V19" s="91">
        <v>760452</v>
      </c>
      <c r="W19" s="91">
        <v>131738</v>
      </c>
      <c r="X19" s="91">
        <v>395536</v>
      </c>
      <c r="Y19" s="91">
        <v>1287726</v>
      </c>
      <c r="Z19" s="92">
        <v>207734</v>
      </c>
      <c r="AA19" s="92">
        <v>18514</v>
      </c>
      <c r="AB19" s="92">
        <v>48112</v>
      </c>
      <c r="AC19" s="92">
        <v>274360</v>
      </c>
      <c r="AD19" s="93">
        <v>190865</v>
      </c>
      <c r="AE19" s="93">
        <v>54742</v>
      </c>
      <c r="AF19" s="93">
        <v>185275</v>
      </c>
      <c r="AG19" s="93">
        <v>430882</v>
      </c>
      <c r="AH19" s="94">
        <v>64186</v>
      </c>
      <c r="AI19" s="94">
        <v>10963</v>
      </c>
      <c r="AJ19" s="94">
        <v>30681</v>
      </c>
      <c r="AK19" s="94">
        <v>105830</v>
      </c>
    </row>
    <row r="20" spans="1:37" s="66" customFormat="1" ht="13" x14ac:dyDescent="0.3">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ht="13" x14ac:dyDescent="0.3">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261167</v>
      </c>
      <c r="C22" s="44">
        <v>39134</v>
      </c>
      <c r="D22" s="45">
        <v>36820</v>
      </c>
      <c r="E22" s="46">
        <v>337121</v>
      </c>
      <c r="F22" s="59">
        <v>29450</v>
      </c>
      <c r="G22" s="59">
        <v>756</v>
      </c>
      <c r="H22" s="59">
        <v>334</v>
      </c>
      <c r="I22" s="59">
        <v>30540</v>
      </c>
      <c r="J22" s="60">
        <v>148093</v>
      </c>
      <c r="K22" s="60">
        <v>25849</v>
      </c>
      <c r="L22" s="60">
        <v>29578</v>
      </c>
      <c r="M22" s="60">
        <v>203520</v>
      </c>
      <c r="N22" s="61">
        <v>43579</v>
      </c>
      <c r="O22" s="61">
        <v>94</v>
      </c>
      <c r="P22" s="61">
        <v>98</v>
      </c>
      <c r="Q22" s="61">
        <v>43771</v>
      </c>
      <c r="R22" s="62">
        <v>9041</v>
      </c>
      <c r="S22" s="62">
        <v>11646</v>
      </c>
      <c r="T22" s="62">
        <v>0</v>
      </c>
      <c r="U22" s="62">
        <v>20687</v>
      </c>
      <c r="V22" s="63">
        <v>24927</v>
      </c>
      <c r="W22" s="63">
        <v>472</v>
      </c>
      <c r="X22" s="63">
        <v>5350</v>
      </c>
      <c r="Y22" s="63">
        <v>30749</v>
      </c>
      <c r="Z22" s="64">
        <v>2321</v>
      </c>
      <c r="AA22" s="64">
        <v>93</v>
      </c>
      <c r="AB22" s="64">
        <v>328</v>
      </c>
      <c r="AC22" s="64">
        <v>2742</v>
      </c>
      <c r="AD22" s="65">
        <v>3185</v>
      </c>
      <c r="AE22" s="65">
        <v>167</v>
      </c>
      <c r="AF22" s="65">
        <v>994</v>
      </c>
      <c r="AG22" s="65">
        <v>4346</v>
      </c>
      <c r="AH22" s="67">
        <v>571</v>
      </c>
      <c r="AI22" s="67">
        <v>57</v>
      </c>
      <c r="AJ22" s="67">
        <v>138</v>
      </c>
      <c r="AK22" s="67">
        <v>766</v>
      </c>
    </row>
    <row r="23" spans="1:37" s="66" customFormat="1" x14ac:dyDescent="0.25">
      <c r="A23" s="34" t="s">
        <v>17</v>
      </c>
      <c r="B23" s="44">
        <v>103522</v>
      </c>
      <c r="C23" s="44">
        <v>11295</v>
      </c>
      <c r="D23" s="45">
        <v>11246</v>
      </c>
      <c r="E23" s="46">
        <v>126063</v>
      </c>
      <c r="F23" s="59">
        <v>50637</v>
      </c>
      <c r="G23" s="59">
        <v>269</v>
      </c>
      <c r="H23" s="59">
        <v>165</v>
      </c>
      <c r="I23" s="59">
        <v>51071</v>
      </c>
      <c r="J23" s="60">
        <v>43144</v>
      </c>
      <c r="K23" s="60">
        <v>10792</v>
      </c>
      <c r="L23" s="60">
        <v>9520</v>
      </c>
      <c r="M23" s="60">
        <v>63456</v>
      </c>
      <c r="N23" s="61">
        <v>1</v>
      </c>
      <c r="O23" s="61">
        <v>1</v>
      </c>
      <c r="P23" s="61">
        <v>3</v>
      </c>
      <c r="Q23" s="61">
        <v>5</v>
      </c>
      <c r="R23" s="62">
        <v>2950</v>
      </c>
      <c r="S23" s="62">
        <v>0</v>
      </c>
      <c r="T23" s="62">
        <v>1263</v>
      </c>
      <c r="U23" s="62">
        <v>4213</v>
      </c>
      <c r="V23" s="63">
        <v>4988</v>
      </c>
      <c r="W23" s="63">
        <v>23</v>
      </c>
      <c r="X23" s="63">
        <v>0</v>
      </c>
      <c r="Y23" s="63">
        <v>5011</v>
      </c>
      <c r="Z23" s="64">
        <v>238</v>
      </c>
      <c r="AA23" s="64">
        <v>0</v>
      </c>
      <c r="AB23" s="64">
        <v>42</v>
      </c>
      <c r="AC23" s="64">
        <v>280</v>
      </c>
      <c r="AD23" s="65">
        <v>1551</v>
      </c>
      <c r="AE23" s="65">
        <v>210</v>
      </c>
      <c r="AF23" s="65">
        <v>253</v>
      </c>
      <c r="AG23" s="65">
        <v>2014</v>
      </c>
      <c r="AH23" s="67">
        <v>13</v>
      </c>
      <c r="AI23" s="67">
        <v>0</v>
      </c>
      <c r="AJ23" s="67">
        <v>0</v>
      </c>
      <c r="AK23" s="67">
        <v>13</v>
      </c>
    </row>
    <row r="24" spans="1:37" s="66" customFormat="1" x14ac:dyDescent="0.25">
      <c r="A24" s="34" t="s">
        <v>18</v>
      </c>
      <c r="B24" s="44">
        <v>598144</v>
      </c>
      <c r="C24" s="44">
        <v>142346</v>
      </c>
      <c r="D24" s="45">
        <v>187520</v>
      </c>
      <c r="E24" s="46">
        <v>928010</v>
      </c>
      <c r="F24" s="59">
        <v>75528</v>
      </c>
      <c r="G24" s="59">
        <v>2327</v>
      </c>
      <c r="H24" s="59">
        <v>1629</v>
      </c>
      <c r="I24" s="59">
        <v>79484</v>
      </c>
      <c r="J24" s="60">
        <v>199855</v>
      </c>
      <c r="K24" s="60">
        <v>38300</v>
      </c>
      <c r="L24" s="60">
        <v>27075</v>
      </c>
      <c r="M24" s="60">
        <v>265230</v>
      </c>
      <c r="N24" s="61">
        <v>419</v>
      </c>
      <c r="O24" s="61">
        <v>16</v>
      </c>
      <c r="P24" s="61">
        <v>5</v>
      </c>
      <c r="Q24" s="61">
        <v>440</v>
      </c>
      <c r="R24" s="62">
        <v>1758</v>
      </c>
      <c r="S24" s="62">
        <v>3258</v>
      </c>
      <c r="T24" s="62">
        <v>0</v>
      </c>
      <c r="U24" s="62">
        <v>5016</v>
      </c>
      <c r="V24" s="63">
        <v>294663</v>
      </c>
      <c r="W24" s="63">
        <v>90068</v>
      </c>
      <c r="X24" s="63">
        <v>157096</v>
      </c>
      <c r="Y24" s="63">
        <v>541827</v>
      </c>
      <c r="Z24" s="64">
        <v>16214</v>
      </c>
      <c r="AA24" s="64">
        <v>348</v>
      </c>
      <c r="AB24" s="64">
        <v>277</v>
      </c>
      <c r="AC24" s="64">
        <v>16839</v>
      </c>
      <c r="AD24" s="65">
        <v>8565</v>
      </c>
      <c r="AE24" s="65">
        <v>7900</v>
      </c>
      <c r="AF24" s="65">
        <v>1328</v>
      </c>
      <c r="AG24" s="65">
        <v>17793</v>
      </c>
      <c r="AH24" s="67">
        <v>1142</v>
      </c>
      <c r="AI24" s="67">
        <v>129</v>
      </c>
      <c r="AJ24" s="67">
        <v>110</v>
      </c>
      <c r="AK24" s="67">
        <v>1381</v>
      </c>
    </row>
    <row r="25" spans="1:37" s="95" customFormat="1" ht="13" x14ac:dyDescent="0.3">
      <c r="A25" s="39" t="s">
        <v>19</v>
      </c>
      <c r="B25" s="84">
        <v>962833</v>
      </c>
      <c r="C25" s="84">
        <v>192775</v>
      </c>
      <c r="D25" s="85">
        <v>235586</v>
      </c>
      <c r="E25" s="86">
        <v>1391194</v>
      </c>
      <c r="F25" s="87">
        <v>155615</v>
      </c>
      <c r="G25" s="87">
        <v>3352</v>
      </c>
      <c r="H25" s="87">
        <v>2128</v>
      </c>
      <c r="I25" s="87">
        <v>161095</v>
      </c>
      <c r="J25" s="88">
        <v>391092</v>
      </c>
      <c r="K25" s="88">
        <v>74941</v>
      </c>
      <c r="L25" s="88">
        <v>66173</v>
      </c>
      <c r="M25" s="88">
        <v>532206</v>
      </c>
      <c r="N25" s="89">
        <v>43999</v>
      </c>
      <c r="O25" s="89">
        <v>111</v>
      </c>
      <c r="P25" s="89">
        <v>106</v>
      </c>
      <c r="Q25" s="89">
        <v>44216</v>
      </c>
      <c r="R25" s="90">
        <v>13749</v>
      </c>
      <c r="S25" s="90">
        <v>14904</v>
      </c>
      <c r="T25" s="90">
        <v>1263</v>
      </c>
      <c r="U25" s="90">
        <v>29916</v>
      </c>
      <c r="V25" s="91">
        <v>324578</v>
      </c>
      <c r="W25" s="91">
        <v>90563</v>
      </c>
      <c r="X25" s="91">
        <v>162446</v>
      </c>
      <c r="Y25" s="91">
        <v>577587</v>
      </c>
      <c r="Z25" s="92">
        <v>18773</v>
      </c>
      <c r="AA25" s="92">
        <v>441</v>
      </c>
      <c r="AB25" s="92">
        <v>647</v>
      </c>
      <c r="AC25" s="92">
        <v>19861</v>
      </c>
      <c r="AD25" s="93">
        <v>13301</v>
      </c>
      <c r="AE25" s="93">
        <v>8277</v>
      </c>
      <c r="AF25" s="93">
        <v>2575</v>
      </c>
      <c r="AG25" s="93">
        <v>24153</v>
      </c>
      <c r="AH25" s="94">
        <v>1726</v>
      </c>
      <c r="AI25" s="94">
        <v>186</v>
      </c>
      <c r="AJ25" s="94">
        <v>248</v>
      </c>
      <c r="AK25" s="94">
        <v>2160</v>
      </c>
    </row>
    <row r="26" spans="1:37" s="66" customFormat="1" x14ac:dyDescent="0.25">
      <c r="A26" s="34" t="s">
        <v>4</v>
      </c>
      <c r="B26" s="44">
        <v>273585</v>
      </c>
      <c r="C26" s="44">
        <v>46621</v>
      </c>
      <c r="D26" s="45">
        <v>41067</v>
      </c>
      <c r="E26" s="46">
        <v>361273</v>
      </c>
      <c r="F26" s="59">
        <v>29508</v>
      </c>
      <c r="G26" s="59">
        <v>969</v>
      </c>
      <c r="H26" s="59">
        <v>411</v>
      </c>
      <c r="I26" s="59">
        <v>30888</v>
      </c>
      <c r="J26" s="60">
        <v>156118</v>
      </c>
      <c r="K26" s="60">
        <v>32921</v>
      </c>
      <c r="L26" s="60">
        <v>31144</v>
      </c>
      <c r="M26" s="60">
        <v>220183</v>
      </c>
      <c r="N26" s="61">
        <v>46714</v>
      </c>
      <c r="O26" s="61">
        <v>90</v>
      </c>
      <c r="P26" s="61">
        <v>100</v>
      </c>
      <c r="Q26" s="61">
        <v>46904</v>
      </c>
      <c r="R26" s="62">
        <v>9133</v>
      </c>
      <c r="S26" s="62">
        <v>11961</v>
      </c>
      <c r="T26" s="62">
        <v>0</v>
      </c>
      <c r="U26" s="62">
        <v>21094</v>
      </c>
      <c r="V26" s="63">
        <v>26056</v>
      </c>
      <c r="W26" s="63">
        <v>445</v>
      </c>
      <c r="X26" s="63">
        <v>7992</v>
      </c>
      <c r="Y26" s="63">
        <v>34493</v>
      </c>
      <c r="Z26" s="64">
        <v>2250</v>
      </c>
      <c r="AA26" s="64">
        <v>16</v>
      </c>
      <c r="AB26" s="64">
        <v>287</v>
      </c>
      <c r="AC26" s="64">
        <v>2553</v>
      </c>
      <c r="AD26" s="65">
        <v>3254</v>
      </c>
      <c r="AE26" s="65">
        <v>166</v>
      </c>
      <c r="AF26" s="65">
        <v>995</v>
      </c>
      <c r="AG26" s="65">
        <v>4415</v>
      </c>
      <c r="AH26" s="67">
        <v>552</v>
      </c>
      <c r="AI26" s="67">
        <v>53</v>
      </c>
      <c r="AJ26" s="67">
        <v>138</v>
      </c>
      <c r="AK26" s="67">
        <v>743</v>
      </c>
    </row>
    <row r="27" spans="1:37" s="66" customFormat="1" x14ac:dyDescent="0.25">
      <c r="A27" s="34" t="s">
        <v>20</v>
      </c>
      <c r="B27" s="44">
        <v>106582</v>
      </c>
      <c r="C27" s="44">
        <v>12997</v>
      </c>
      <c r="D27" s="45">
        <v>11621</v>
      </c>
      <c r="E27" s="46">
        <v>131200</v>
      </c>
      <c r="F27" s="59">
        <v>48562</v>
      </c>
      <c r="G27" s="59">
        <v>327</v>
      </c>
      <c r="H27" s="59">
        <v>513</v>
      </c>
      <c r="I27" s="59">
        <v>49402</v>
      </c>
      <c r="J27" s="60">
        <v>47924</v>
      </c>
      <c r="K27" s="60">
        <v>12444</v>
      </c>
      <c r="L27" s="60">
        <v>9450</v>
      </c>
      <c r="M27" s="60">
        <v>69818</v>
      </c>
      <c r="N27" s="61">
        <v>1</v>
      </c>
      <c r="O27" s="61">
        <v>1</v>
      </c>
      <c r="P27" s="61">
        <v>4</v>
      </c>
      <c r="Q27" s="61">
        <v>6</v>
      </c>
      <c r="R27" s="62">
        <v>3260</v>
      </c>
      <c r="S27" s="62">
        <v>0</v>
      </c>
      <c r="T27" s="62">
        <v>1361</v>
      </c>
      <c r="U27" s="62">
        <v>4621</v>
      </c>
      <c r="V27" s="63">
        <v>5199</v>
      </c>
      <c r="W27" s="63">
        <v>15</v>
      </c>
      <c r="X27" s="63">
        <v>0</v>
      </c>
      <c r="Y27" s="63">
        <v>5214</v>
      </c>
      <c r="Z27" s="64">
        <v>293</v>
      </c>
      <c r="AA27" s="64">
        <v>0</v>
      </c>
      <c r="AB27" s="64">
        <v>40</v>
      </c>
      <c r="AC27" s="64">
        <v>333</v>
      </c>
      <c r="AD27" s="65">
        <v>1330</v>
      </c>
      <c r="AE27" s="65">
        <v>210</v>
      </c>
      <c r="AF27" s="65">
        <v>253</v>
      </c>
      <c r="AG27" s="65">
        <v>1793</v>
      </c>
      <c r="AH27" s="67">
        <v>13</v>
      </c>
      <c r="AI27" s="67">
        <v>0</v>
      </c>
      <c r="AJ27" s="67">
        <v>0</v>
      </c>
      <c r="AK27" s="67">
        <v>13</v>
      </c>
    </row>
    <row r="28" spans="1:37" s="66" customFormat="1" x14ac:dyDescent="0.25">
      <c r="A28" s="34" t="s">
        <v>21</v>
      </c>
      <c r="B28" s="44">
        <v>590074</v>
      </c>
      <c r="C28" s="44">
        <v>154404</v>
      </c>
      <c r="D28" s="45">
        <v>180681</v>
      </c>
      <c r="E28" s="46">
        <v>925159</v>
      </c>
      <c r="F28" s="59">
        <v>78363</v>
      </c>
      <c r="G28" s="59">
        <v>2618</v>
      </c>
      <c r="H28" s="59">
        <v>1841</v>
      </c>
      <c r="I28" s="59">
        <v>82822</v>
      </c>
      <c r="J28" s="60">
        <v>200885</v>
      </c>
      <c r="K28" s="60">
        <v>47735</v>
      </c>
      <c r="L28" s="60">
        <v>31664</v>
      </c>
      <c r="M28" s="60">
        <v>280284</v>
      </c>
      <c r="N28" s="61">
        <v>404</v>
      </c>
      <c r="O28" s="61">
        <v>15</v>
      </c>
      <c r="P28" s="61">
        <v>6</v>
      </c>
      <c r="Q28" s="61">
        <v>425</v>
      </c>
      <c r="R28" s="62">
        <v>1680</v>
      </c>
      <c r="S28" s="62">
        <v>3258</v>
      </c>
      <c r="T28" s="62">
        <v>0</v>
      </c>
      <c r="U28" s="62">
        <v>4938</v>
      </c>
      <c r="V28" s="63">
        <v>286213</v>
      </c>
      <c r="W28" s="63">
        <v>91388</v>
      </c>
      <c r="X28" s="63">
        <v>145412</v>
      </c>
      <c r="Y28" s="63">
        <v>523013</v>
      </c>
      <c r="Z28" s="64">
        <v>13556</v>
      </c>
      <c r="AA28" s="64">
        <v>567</v>
      </c>
      <c r="AB28" s="64">
        <v>272</v>
      </c>
      <c r="AC28" s="64">
        <v>14395</v>
      </c>
      <c r="AD28" s="65">
        <v>7903</v>
      </c>
      <c r="AE28" s="65">
        <v>8649</v>
      </c>
      <c r="AF28" s="65">
        <v>1374</v>
      </c>
      <c r="AG28" s="65">
        <v>17926</v>
      </c>
      <c r="AH28" s="67">
        <v>1070</v>
      </c>
      <c r="AI28" s="67">
        <v>174</v>
      </c>
      <c r="AJ28" s="67">
        <v>112</v>
      </c>
      <c r="AK28" s="67">
        <v>1356</v>
      </c>
    </row>
    <row r="29" spans="1:37" s="95" customFormat="1" ht="13" x14ac:dyDescent="0.3">
      <c r="A29" s="39" t="s">
        <v>22</v>
      </c>
      <c r="B29" s="84">
        <v>970241</v>
      </c>
      <c r="C29" s="84">
        <v>214022</v>
      </c>
      <c r="D29" s="85">
        <v>233369</v>
      </c>
      <c r="E29" s="86">
        <v>1417632</v>
      </c>
      <c r="F29" s="87">
        <v>156433</v>
      </c>
      <c r="G29" s="87">
        <v>3914</v>
      </c>
      <c r="H29" s="87">
        <v>2765</v>
      </c>
      <c r="I29" s="87">
        <v>163112</v>
      </c>
      <c r="J29" s="88">
        <v>404927</v>
      </c>
      <c r="K29" s="88">
        <v>93100</v>
      </c>
      <c r="L29" s="88">
        <v>72258</v>
      </c>
      <c r="M29" s="88">
        <v>570285</v>
      </c>
      <c r="N29" s="89">
        <v>47119</v>
      </c>
      <c r="O29" s="89">
        <v>106</v>
      </c>
      <c r="P29" s="89">
        <v>110</v>
      </c>
      <c r="Q29" s="89">
        <v>47335</v>
      </c>
      <c r="R29" s="90">
        <v>14073</v>
      </c>
      <c r="S29" s="90">
        <v>15219</v>
      </c>
      <c r="T29" s="90">
        <v>1361</v>
      </c>
      <c r="U29" s="90">
        <v>30653</v>
      </c>
      <c r="V29" s="91">
        <v>317468</v>
      </c>
      <c r="W29" s="91">
        <v>91848</v>
      </c>
      <c r="X29" s="91">
        <v>153404</v>
      </c>
      <c r="Y29" s="91">
        <v>562720</v>
      </c>
      <c r="Z29" s="92">
        <v>16099</v>
      </c>
      <c r="AA29" s="92">
        <v>583</v>
      </c>
      <c r="AB29" s="92">
        <v>599</v>
      </c>
      <c r="AC29" s="92">
        <v>17281</v>
      </c>
      <c r="AD29" s="93">
        <v>12487</v>
      </c>
      <c r="AE29" s="93">
        <v>9025</v>
      </c>
      <c r="AF29" s="93">
        <v>2622</v>
      </c>
      <c r="AG29" s="93">
        <v>24134</v>
      </c>
      <c r="AH29" s="94">
        <v>1635</v>
      </c>
      <c r="AI29" s="94">
        <v>227</v>
      </c>
      <c r="AJ29" s="94">
        <v>250</v>
      </c>
      <c r="AK29" s="94">
        <v>2112</v>
      </c>
    </row>
    <row r="30" spans="1:37" s="66" customFormat="1" ht="13" x14ac:dyDescent="0.3">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ht="13" x14ac:dyDescent="0.3">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1436927</v>
      </c>
      <c r="C32" s="44">
        <v>265137</v>
      </c>
      <c r="D32" s="45">
        <v>442539</v>
      </c>
      <c r="E32" s="46">
        <v>2144603</v>
      </c>
      <c r="F32" s="59">
        <v>96003</v>
      </c>
      <c r="G32" s="59">
        <v>6638</v>
      </c>
      <c r="H32" s="59">
        <v>7166</v>
      </c>
      <c r="I32" s="59">
        <v>109807</v>
      </c>
      <c r="J32" s="60">
        <v>517090</v>
      </c>
      <c r="K32" s="60">
        <v>97395</v>
      </c>
      <c r="L32" s="60">
        <v>109397</v>
      </c>
      <c r="M32" s="60">
        <v>723882</v>
      </c>
      <c r="N32" s="61">
        <v>75974</v>
      </c>
      <c r="O32" s="61">
        <v>381</v>
      </c>
      <c r="P32" s="61">
        <v>1152</v>
      </c>
      <c r="Q32" s="61">
        <v>77507</v>
      </c>
      <c r="R32" s="62">
        <v>25358</v>
      </c>
      <c r="S32" s="62">
        <v>29279</v>
      </c>
      <c r="T32" s="62">
        <v>3930</v>
      </c>
      <c r="U32" s="62">
        <v>58567</v>
      </c>
      <c r="V32" s="63">
        <v>584976</v>
      </c>
      <c r="W32" s="63">
        <v>97094</v>
      </c>
      <c r="X32" s="63">
        <v>256838</v>
      </c>
      <c r="Y32" s="63">
        <v>938908</v>
      </c>
      <c r="Z32" s="64">
        <v>79474</v>
      </c>
      <c r="AA32" s="64">
        <v>11143</v>
      </c>
      <c r="AB32" s="64">
        <v>11254</v>
      </c>
      <c r="AC32" s="64">
        <v>101871</v>
      </c>
      <c r="AD32" s="65">
        <v>42197</v>
      </c>
      <c r="AE32" s="65">
        <v>21485</v>
      </c>
      <c r="AF32" s="65">
        <v>48913</v>
      </c>
      <c r="AG32" s="65">
        <v>112595</v>
      </c>
      <c r="AH32" s="67">
        <v>15855</v>
      </c>
      <c r="AI32" s="67">
        <v>1722</v>
      </c>
      <c r="AJ32" s="67">
        <v>3889</v>
      </c>
      <c r="AK32" s="67">
        <v>21466</v>
      </c>
    </row>
    <row r="33" spans="1:50" s="66" customFormat="1" x14ac:dyDescent="0.25">
      <c r="A33" s="34" t="s">
        <v>47</v>
      </c>
      <c r="B33" s="44">
        <v>245550</v>
      </c>
      <c r="C33" s="44">
        <v>47553</v>
      </c>
      <c r="D33" s="45">
        <v>162984</v>
      </c>
      <c r="E33" s="46">
        <v>456087</v>
      </c>
      <c r="F33" s="59">
        <v>41927</v>
      </c>
      <c r="G33" s="59">
        <v>2617</v>
      </c>
      <c r="H33" s="59">
        <v>3592</v>
      </c>
      <c r="I33" s="59">
        <v>48136</v>
      </c>
      <c r="J33" s="60">
        <v>50383</v>
      </c>
      <c r="K33" s="60">
        <v>15851</v>
      </c>
      <c r="L33" s="60">
        <v>35288</v>
      </c>
      <c r="M33" s="60">
        <v>101522</v>
      </c>
      <c r="N33" s="61">
        <v>11956</v>
      </c>
      <c r="O33" s="61">
        <v>305</v>
      </c>
      <c r="P33" s="61">
        <v>560</v>
      </c>
      <c r="Q33" s="61">
        <v>12821</v>
      </c>
      <c r="R33" s="62">
        <v>5672</v>
      </c>
      <c r="S33" s="62">
        <v>6921</v>
      </c>
      <c r="T33" s="62">
        <v>2844</v>
      </c>
      <c r="U33" s="62">
        <v>15437</v>
      </c>
      <c r="V33" s="63">
        <v>43704</v>
      </c>
      <c r="W33" s="63">
        <v>6196</v>
      </c>
      <c r="X33" s="63">
        <v>46020</v>
      </c>
      <c r="Y33" s="63">
        <v>95920</v>
      </c>
      <c r="Z33" s="64">
        <v>29969</v>
      </c>
      <c r="AA33" s="64">
        <v>1520</v>
      </c>
      <c r="AB33" s="64">
        <v>8173</v>
      </c>
      <c r="AC33" s="64">
        <v>39662</v>
      </c>
      <c r="AD33" s="65">
        <v>47400</v>
      </c>
      <c r="AE33" s="65">
        <v>11496</v>
      </c>
      <c r="AF33" s="65">
        <v>56359</v>
      </c>
      <c r="AG33" s="65">
        <v>115255</v>
      </c>
      <c r="AH33" s="67">
        <v>14539</v>
      </c>
      <c r="AI33" s="67">
        <v>2647</v>
      </c>
      <c r="AJ33" s="67">
        <v>10148</v>
      </c>
      <c r="AK33" s="67">
        <v>27334</v>
      </c>
    </row>
    <row r="34" spans="1:50" s="66" customFormat="1" x14ac:dyDescent="0.25">
      <c r="A34" s="34" t="s">
        <v>25</v>
      </c>
      <c r="B34" s="44">
        <v>61946</v>
      </c>
      <c r="C34" s="44">
        <v>6572</v>
      </c>
      <c r="D34" s="45">
        <v>20515</v>
      </c>
      <c r="E34" s="46">
        <v>89033</v>
      </c>
      <c r="F34" s="59">
        <v>4883</v>
      </c>
      <c r="G34" s="59">
        <v>522</v>
      </c>
      <c r="H34" s="59">
        <v>631</v>
      </c>
      <c r="I34" s="59">
        <v>6036</v>
      </c>
      <c r="J34" s="60">
        <v>11987</v>
      </c>
      <c r="K34" s="60">
        <v>1549</v>
      </c>
      <c r="L34" s="60">
        <v>1947</v>
      </c>
      <c r="M34" s="60">
        <v>15483</v>
      </c>
      <c r="N34" s="61">
        <v>11756</v>
      </c>
      <c r="O34" s="61">
        <v>2645</v>
      </c>
      <c r="P34" s="61">
        <v>363</v>
      </c>
      <c r="Q34" s="61">
        <v>14764</v>
      </c>
      <c r="R34" s="62">
        <v>734</v>
      </c>
      <c r="S34" s="62">
        <v>405</v>
      </c>
      <c r="T34" s="62">
        <v>193</v>
      </c>
      <c r="U34" s="62">
        <v>1332</v>
      </c>
      <c r="V34" s="63">
        <v>8280</v>
      </c>
      <c r="W34" s="63">
        <v>273</v>
      </c>
      <c r="X34" s="63">
        <v>5676</v>
      </c>
      <c r="Y34" s="63">
        <v>14229</v>
      </c>
      <c r="Z34" s="64">
        <v>10907</v>
      </c>
      <c r="AA34" s="64">
        <v>196</v>
      </c>
      <c r="AB34" s="64">
        <v>815</v>
      </c>
      <c r="AC34" s="64">
        <v>11918</v>
      </c>
      <c r="AD34" s="65">
        <v>11599</v>
      </c>
      <c r="AE34" s="65">
        <v>890</v>
      </c>
      <c r="AF34" s="65">
        <v>10771</v>
      </c>
      <c r="AG34" s="65">
        <v>23260</v>
      </c>
      <c r="AH34" s="67">
        <v>1800</v>
      </c>
      <c r="AI34" s="67">
        <v>92</v>
      </c>
      <c r="AJ34" s="67">
        <v>119</v>
      </c>
      <c r="AK34" s="67">
        <v>2011</v>
      </c>
    </row>
    <row r="35" spans="1:50" s="66" customFormat="1" x14ac:dyDescent="0.25">
      <c r="A35" s="34" t="s">
        <v>26</v>
      </c>
      <c r="B35" s="44">
        <v>10746</v>
      </c>
      <c r="C35" s="44">
        <v>1152</v>
      </c>
      <c r="D35" s="45">
        <v>4851</v>
      </c>
      <c r="E35" s="46">
        <v>16749</v>
      </c>
      <c r="F35" s="59">
        <v>2432</v>
      </c>
      <c r="G35" s="59">
        <v>38</v>
      </c>
      <c r="H35" s="59">
        <v>14</v>
      </c>
      <c r="I35" s="59">
        <v>2484</v>
      </c>
      <c r="J35" s="60">
        <v>3994</v>
      </c>
      <c r="K35" s="60">
        <v>486</v>
      </c>
      <c r="L35" s="60">
        <v>275</v>
      </c>
      <c r="M35" s="60">
        <v>4755</v>
      </c>
      <c r="N35" s="61">
        <v>0</v>
      </c>
      <c r="O35" s="61">
        <v>0</v>
      </c>
      <c r="P35" s="61">
        <v>0</v>
      </c>
      <c r="Q35" s="61">
        <v>0</v>
      </c>
      <c r="R35" s="62">
        <v>51</v>
      </c>
      <c r="S35" s="62">
        <v>245</v>
      </c>
      <c r="T35" s="62">
        <v>0</v>
      </c>
      <c r="U35" s="62">
        <v>296</v>
      </c>
      <c r="V35" s="63">
        <v>1458</v>
      </c>
      <c r="W35" s="63">
        <v>239</v>
      </c>
      <c r="X35" s="63">
        <v>3768</v>
      </c>
      <c r="Y35" s="63">
        <v>5465</v>
      </c>
      <c r="Z35" s="64">
        <v>131</v>
      </c>
      <c r="AA35" s="64">
        <v>46</v>
      </c>
      <c r="AB35" s="64">
        <v>70</v>
      </c>
      <c r="AC35" s="64">
        <v>247</v>
      </c>
      <c r="AD35" s="65">
        <v>2113</v>
      </c>
      <c r="AE35" s="65">
        <v>98</v>
      </c>
      <c r="AF35" s="65">
        <v>357</v>
      </c>
      <c r="AG35" s="65">
        <v>2568</v>
      </c>
      <c r="AH35" s="67">
        <v>567</v>
      </c>
      <c r="AI35" s="67">
        <v>0</v>
      </c>
      <c r="AJ35" s="67">
        <v>367</v>
      </c>
      <c r="AK35" s="67">
        <v>934</v>
      </c>
    </row>
    <row r="36" spans="1:50" s="66" customFormat="1" x14ac:dyDescent="0.25">
      <c r="A36" s="34" t="s">
        <v>27</v>
      </c>
      <c r="B36" s="44">
        <v>37368</v>
      </c>
      <c r="C36" s="44">
        <v>8229</v>
      </c>
      <c r="D36" s="45">
        <v>44546</v>
      </c>
      <c r="E36" s="46">
        <v>90143</v>
      </c>
      <c r="F36" s="59">
        <v>7408</v>
      </c>
      <c r="G36" s="59">
        <v>291</v>
      </c>
      <c r="H36" s="59">
        <v>1118</v>
      </c>
      <c r="I36" s="59">
        <v>8817</v>
      </c>
      <c r="J36" s="60">
        <v>7077</v>
      </c>
      <c r="K36" s="60">
        <v>2308</v>
      </c>
      <c r="L36" s="60">
        <v>7117</v>
      </c>
      <c r="M36" s="60">
        <v>16502</v>
      </c>
      <c r="N36" s="61">
        <v>197</v>
      </c>
      <c r="O36" s="61">
        <v>120</v>
      </c>
      <c r="P36" s="61">
        <v>60</v>
      </c>
      <c r="Q36" s="61">
        <v>377</v>
      </c>
      <c r="R36" s="62">
        <v>283</v>
      </c>
      <c r="S36" s="62">
        <v>229</v>
      </c>
      <c r="T36" s="62">
        <v>292</v>
      </c>
      <c r="U36" s="62">
        <v>804</v>
      </c>
      <c r="V36" s="63">
        <v>10731</v>
      </c>
      <c r="W36" s="63">
        <v>3261</v>
      </c>
      <c r="X36" s="63">
        <v>10765</v>
      </c>
      <c r="Y36" s="63">
        <v>24757</v>
      </c>
      <c r="Z36" s="64">
        <v>5093</v>
      </c>
      <c r="AA36" s="64">
        <v>197</v>
      </c>
      <c r="AB36" s="64">
        <v>3152</v>
      </c>
      <c r="AC36" s="64">
        <v>8442</v>
      </c>
      <c r="AD36" s="65">
        <v>4873</v>
      </c>
      <c r="AE36" s="65">
        <v>1396</v>
      </c>
      <c r="AF36" s="65">
        <v>19854</v>
      </c>
      <c r="AG36" s="65">
        <v>26123</v>
      </c>
      <c r="AH36" s="67">
        <v>1706</v>
      </c>
      <c r="AI36" s="67">
        <v>427</v>
      </c>
      <c r="AJ36" s="67">
        <v>2188</v>
      </c>
      <c r="AK36" s="67">
        <v>4321</v>
      </c>
    </row>
    <row r="37" spans="1:50" s="66" customFormat="1" x14ac:dyDescent="0.25">
      <c r="A37" s="34" t="s">
        <v>28</v>
      </c>
      <c r="B37" s="44">
        <v>7381</v>
      </c>
      <c r="C37" s="44">
        <v>2110</v>
      </c>
      <c r="D37" s="45">
        <v>3850</v>
      </c>
      <c r="E37" s="46">
        <v>13341</v>
      </c>
      <c r="F37" s="59">
        <v>1351</v>
      </c>
      <c r="G37" s="59">
        <v>730</v>
      </c>
      <c r="H37" s="59">
        <v>268</v>
      </c>
      <c r="I37" s="59">
        <v>2349</v>
      </c>
      <c r="J37" s="60">
        <v>1169</v>
      </c>
      <c r="K37" s="60">
        <v>381</v>
      </c>
      <c r="L37" s="60">
        <v>763</v>
      </c>
      <c r="M37" s="60">
        <v>2313</v>
      </c>
      <c r="N37" s="61">
        <v>74</v>
      </c>
      <c r="O37" s="61">
        <v>5</v>
      </c>
      <c r="P37" s="61">
        <v>14</v>
      </c>
      <c r="Q37" s="61">
        <v>93</v>
      </c>
      <c r="R37" s="62">
        <v>486</v>
      </c>
      <c r="S37" s="62">
        <v>13</v>
      </c>
      <c r="T37" s="62">
        <v>737</v>
      </c>
      <c r="U37" s="62">
        <v>1236</v>
      </c>
      <c r="V37" s="63">
        <v>741</v>
      </c>
      <c r="W37" s="63">
        <v>96</v>
      </c>
      <c r="X37" s="63">
        <v>447</v>
      </c>
      <c r="Y37" s="63">
        <v>1284</v>
      </c>
      <c r="Z37" s="64">
        <v>2389</v>
      </c>
      <c r="AA37" s="64">
        <v>668</v>
      </c>
      <c r="AB37" s="64">
        <v>1104</v>
      </c>
      <c r="AC37" s="64">
        <v>4161</v>
      </c>
      <c r="AD37" s="65">
        <v>742</v>
      </c>
      <c r="AE37" s="65">
        <v>175</v>
      </c>
      <c r="AF37" s="65">
        <v>167</v>
      </c>
      <c r="AG37" s="65">
        <v>1084</v>
      </c>
      <c r="AH37" s="67">
        <v>429</v>
      </c>
      <c r="AI37" s="67">
        <v>42</v>
      </c>
      <c r="AJ37" s="67">
        <v>350</v>
      </c>
      <c r="AK37" s="67">
        <v>821</v>
      </c>
    </row>
    <row r="38" spans="1:50" s="66" customFormat="1" x14ac:dyDescent="0.25">
      <c r="A38" s="34" t="s">
        <v>29</v>
      </c>
      <c r="B38" s="44">
        <v>69736</v>
      </c>
      <c r="C38" s="44">
        <v>8162</v>
      </c>
      <c r="D38" s="45">
        <v>12616</v>
      </c>
      <c r="E38" s="46">
        <v>90514</v>
      </c>
      <c r="F38" s="59">
        <v>14007</v>
      </c>
      <c r="G38" s="59">
        <v>752</v>
      </c>
      <c r="H38" s="59">
        <v>796</v>
      </c>
      <c r="I38" s="59">
        <v>15555</v>
      </c>
      <c r="J38" s="60">
        <v>12322</v>
      </c>
      <c r="K38" s="60">
        <v>2510</v>
      </c>
      <c r="L38" s="60">
        <v>3336</v>
      </c>
      <c r="M38" s="60">
        <v>18168</v>
      </c>
      <c r="N38" s="61">
        <v>8487</v>
      </c>
      <c r="O38" s="61">
        <v>1300</v>
      </c>
      <c r="P38" s="61">
        <v>204</v>
      </c>
      <c r="Q38" s="61">
        <v>9991</v>
      </c>
      <c r="R38" s="62">
        <v>888</v>
      </c>
      <c r="S38" s="62">
        <v>261</v>
      </c>
      <c r="T38" s="62">
        <v>0</v>
      </c>
      <c r="U38" s="62">
        <v>1149</v>
      </c>
      <c r="V38" s="63">
        <v>8598</v>
      </c>
      <c r="W38" s="63">
        <v>1228</v>
      </c>
      <c r="X38" s="63">
        <v>4200</v>
      </c>
      <c r="Y38" s="63">
        <v>14026</v>
      </c>
      <c r="Z38" s="64">
        <v>17989</v>
      </c>
      <c r="AA38" s="64">
        <v>1149</v>
      </c>
      <c r="AB38" s="64">
        <v>1545</v>
      </c>
      <c r="AC38" s="64">
        <v>20683</v>
      </c>
      <c r="AD38" s="65">
        <v>5593</v>
      </c>
      <c r="AE38" s="65">
        <v>815</v>
      </c>
      <c r="AF38" s="65">
        <v>1798</v>
      </c>
      <c r="AG38" s="65">
        <v>8206</v>
      </c>
      <c r="AH38" s="67">
        <v>1852</v>
      </c>
      <c r="AI38" s="67">
        <v>147</v>
      </c>
      <c r="AJ38" s="67">
        <v>737</v>
      </c>
      <c r="AK38" s="67">
        <v>2736</v>
      </c>
    </row>
    <row r="39" spans="1:50" s="66" customFormat="1" x14ac:dyDescent="0.25">
      <c r="A39" s="34" t="s">
        <v>52</v>
      </c>
      <c r="B39" s="44">
        <v>39524</v>
      </c>
      <c r="C39" s="44">
        <v>1795</v>
      </c>
      <c r="D39" s="45">
        <v>5101</v>
      </c>
      <c r="E39" s="46">
        <v>46420</v>
      </c>
      <c r="F39" s="59">
        <v>2178</v>
      </c>
      <c r="G39" s="59">
        <v>19</v>
      </c>
      <c r="H39" s="59">
        <v>18</v>
      </c>
      <c r="I39" s="59">
        <v>2215</v>
      </c>
      <c r="J39" s="60">
        <v>9677</v>
      </c>
      <c r="K39" s="60">
        <v>1178</v>
      </c>
      <c r="L39" s="60">
        <v>3058</v>
      </c>
      <c r="M39" s="60">
        <v>13913</v>
      </c>
      <c r="N39" s="61">
        <v>12071</v>
      </c>
      <c r="O39" s="61">
        <v>18</v>
      </c>
      <c r="P39" s="61">
        <v>6</v>
      </c>
      <c r="Q39" s="61">
        <v>12095</v>
      </c>
      <c r="R39" s="62">
        <v>2043</v>
      </c>
      <c r="S39" s="62">
        <v>0</v>
      </c>
      <c r="T39" s="62">
        <v>0</v>
      </c>
      <c r="U39" s="62">
        <v>2043</v>
      </c>
      <c r="V39" s="63">
        <v>7659</v>
      </c>
      <c r="W39" s="63">
        <v>479</v>
      </c>
      <c r="X39" s="63">
        <v>1792</v>
      </c>
      <c r="Y39" s="63">
        <v>9930</v>
      </c>
      <c r="Z39" s="64">
        <v>1623</v>
      </c>
      <c r="AA39" s="64">
        <v>4</v>
      </c>
      <c r="AB39" s="64">
        <v>30</v>
      </c>
      <c r="AC39" s="64">
        <v>1657</v>
      </c>
      <c r="AD39" s="65">
        <v>3897</v>
      </c>
      <c r="AE39" s="65">
        <v>43</v>
      </c>
      <c r="AF39" s="65">
        <v>171</v>
      </c>
      <c r="AG39" s="65">
        <v>4111</v>
      </c>
      <c r="AH39" s="67">
        <v>376</v>
      </c>
      <c r="AI39" s="67">
        <v>54</v>
      </c>
      <c r="AJ39" s="67">
        <v>26</v>
      </c>
      <c r="AK39" s="67">
        <v>456</v>
      </c>
    </row>
    <row r="40" spans="1:50" s="66" customFormat="1" x14ac:dyDescent="0.25">
      <c r="A40" s="34" t="s">
        <v>30</v>
      </c>
      <c r="B40" s="44">
        <v>306108</v>
      </c>
      <c r="C40" s="44">
        <v>62605</v>
      </c>
      <c r="D40" s="45">
        <v>142095</v>
      </c>
      <c r="E40" s="46">
        <v>510808</v>
      </c>
      <c r="F40" s="59">
        <v>43348</v>
      </c>
      <c r="G40" s="59">
        <v>4922</v>
      </c>
      <c r="H40" s="59">
        <v>4053</v>
      </c>
      <c r="I40" s="59">
        <v>52323</v>
      </c>
      <c r="J40" s="60">
        <v>77437</v>
      </c>
      <c r="K40" s="60">
        <v>15997</v>
      </c>
      <c r="L40" s="60">
        <v>31129</v>
      </c>
      <c r="M40" s="60">
        <v>124563</v>
      </c>
      <c r="N40" s="61">
        <v>14029</v>
      </c>
      <c r="O40" s="61">
        <v>1943</v>
      </c>
      <c r="P40" s="61">
        <v>868</v>
      </c>
      <c r="Q40" s="61">
        <v>16840</v>
      </c>
      <c r="R40" s="62">
        <v>7385</v>
      </c>
      <c r="S40" s="62">
        <v>1980</v>
      </c>
      <c r="T40" s="62">
        <v>2680</v>
      </c>
      <c r="U40" s="62">
        <v>12045</v>
      </c>
      <c r="V40" s="63">
        <v>55125</v>
      </c>
      <c r="W40" s="63">
        <v>20940</v>
      </c>
      <c r="X40" s="63">
        <v>27927</v>
      </c>
      <c r="Y40" s="63">
        <v>103992</v>
      </c>
      <c r="Z40" s="64">
        <v>45697</v>
      </c>
      <c r="AA40" s="64">
        <v>3238</v>
      </c>
      <c r="AB40" s="64">
        <v>20178</v>
      </c>
      <c r="AC40" s="64">
        <v>69113</v>
      </c>
      <c r="AD40" s="65">
        <v>41989</v>
      </c>
      <c r="AE40" s="65">
        <v>9216</v>
      </c>
      <c r="AF40" s="65">
        <v>44905</v>
      </c>
      <c r="AG40" s="65">
        <v>96110</v>
      </c>
      <c r="AH40" s="67">
        <v>21098</v>
      </c>
      <c r="AI40" s="67">
        <v>4369</v>
      </c>
      <c r="AJ40" s="67">
        <v>10355</v>
      </c>
      <c r="AK40" s="67">
        <v>35822</v>
      </c>
    </row>
    <row r="41" spans="1:50" s="95" customFormat="1" ht="13" x14ac:dyDescent="0.3">
      <c r="A41" s="39" t="s">
        <v>31</v>
      </c>
      <c r="B41" s="84">
        <v>2215286</v>
      </c>
      <c r="C41" s="84">
        <v>403315</v>
      </c>
      <c r="D41" s="85">
        <v>839097</v>
      </c>
      <c r="E41" s="86">
        <v>3457698</v>
      </c>
      <c r="F41" s="87">
        <v>213537</v>
      </c>
      <c r="G41" s="87">
        <v>16529</v>
      </c>
      <c r="H41" s="87">
        <v>17656</v>
      </c>
      <c r="I41" s="87">
        <v>247722</v>
      </c>
      <c r="J41" s="88">
        <v>691136</v>
      </c>
      <c r="K41" s="88">
        <v>137655</v>
      </c>
      <c r="L41" s="88">
        <v>192310</v>
      </c>
      <c r="M41" s="88">
        <v>1021101</v>
      </c>
      <c r="N41" s="89">
        <v>134544</v>
      </c>
      <c r="O41" s="89">
        <v>6717</v>
      </c>
      <c r="P41" s="89">
        <v>3227</v>
      </c>
      <c r="Q41" s="89">
        <v>144488</v>
      </c>
      <c r="R41" s="90">
        <v>42900</v>
      </c>
      <c r="S41" s="90">
        <v>39333</v>
      </c>
      <c r="T41" s="90">
        <v>10676</v>
      </c>
      <c r="U41" s="90">
        <v>92909</v>
      </c>
      <c r="V41" s="91">
        <v>721272</v>
      </c>
      <c r="W41" s="91">
        <v>129806</v>
      </c>
      <c r="X41" s="91">
        <v>357433</v>
      </c>
      <c r="Y41" s="91">
        <v>1208511</v>
      </c>
      <c r="Z41" s="92">
        <v>193272</v>
      </c>
      <c r="AA41" s="92">
        <v>18161</v>
      </c>
      <c r="AB41" s="92">
        <v>46321</v>
      </c>
      <c r="AC41" s="92">
        <v>257754</v>
      </c>
      <c r="AD41" s="93">
        <v>160403</v>
      </c>
      <c r="AE41" s="93">
        <v>45614</v>
      </c>
      <c r="AF41" s="93">
        <v>183295</v>
      </c>
      <c r="AG41" s="93">
        <v>389312</v>
      </c>
      <c r="AH41" s="94">
        <v>58222</v>
      </c>
      <c r="AI41" s="94">
        <v>9500</v>
      </c>
      <c r="AJ41" s="94">
        <v>28179</v>
      </c>
      <c r="AK41" s="94">
        <v>95901</v>
      </c>
    </row>
    <row r="42" spans="1:50" s="66" customFormat="1" ht="13" x14ac:dyDescent="0.3">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50" s="66" customFormat="1" ht="13" x14ac:dyDescent="0.3">
      <c r="A43" s="39" t="s">
        <v>32</v>
      </c>
      <c r="B43" s="44">
        <v>142895</v>
      </c>
      <c r="C43" s="44">
        <v>26743</v>
      </c>
      <c r="D43" s="45">
        <v>44395</v>
      </c>
      <c r="E43" s="46">
        <v>214033</v>
      </c>
      <c r="F43" s="59">
        <v>26465</v>
      </c>
      <c r="G43" s="59">
        <v>131</v>
      </c>
      <c r="H43" s="59">
        <v>-550</v>
      </c>
      <c r="I43" s="59">
        <v>26046</v>
      </c>
      <c r="J43" s="60">
        <v>41896</v>
      </c>
      <c r="K43" s="60">
        <v>9040</v>
      </c>
      <c r="L43" s="60">
        <v>8696</v>
      </c>
      <c r="M43" s="60">
        <v>59632</v>
      </c>
      <c r="N43" s="61">
        <v>-4738</v>
      </c>
      <c r="O43" s="61">
        <v>1424</v>
      </c>
      <c r="P43" s="61">
        <v>572</v>
      </c>
      <c r="Q43" s="61">
        <v>-2742</v>
      </c>
      <c r="R43" s="62">
        <v>-107</v>
      </c>
      <c r="S43" s="62">
        <v>1056</v>
      </c>
      <c r="T43" s="62">
        <v>342</v>
      </c>
      <c r="U43" s="62">
        <v>1291</v>
      </c>
      <c r="V43" s="63">
        <v>32070</v>
      </c>
      <c r="W43" s="63">
        <v>3217</v>
      </c>
      <c r="X43" s="63">
        <v>29061</v>
      </c>
      <c r="Y43" s="63">
        <v>64348</v>
      </c>
      <c r="Z43" s="64">
        <v>11788</v>
      </c>
      <c r="AA43" s="64">
        <v>495</v>
      </c>
      <c r="AB43" s="64">
        <v>1743</v>
      </c>
      <c r="AC43" s="64">
        <v>14026</v>
      </c>
      <c r="AD43" s="65">
        <v>29648</v>
      </c>
      <c r="AE43" s="65">
        <v>9876</v>
      </c>
      <c r="AF43" s="65">
        <v>2027</v>
      </c>
      <c r="AG43" s="65">
        <v>41551</v>
      </c>
      <c r="AH43" s="67">
        <v>5873</v>
      </c>
      <c r="AI43" s="67">
        <v>1504</v>
      </c>
      <c r="AJ43" s="67">
        <v>2504</v>
      </c>
      <c r="AK43" s="67">
        <v>9881</v>
      </c>
    </row>
    <row r="44" spans="1:50" s="66" customFormat="1" ht="13" x14ac:dyDescent="0.3">
      <c r="A44" s="39" t="s">
        <v>48</v>
      </c>
      <c r="B44" s="44">
        <v>30618</v>
      </c>
      <c r="C44" s="44">
        <v>3215</v>
      </c>
      <c r="D44" s="45">
        <v>12461</v>
      </c>
      <c r="E44" s="46">
        <v>46294</v>
      </c>
      <c r="F44" s="59">
        <v>5951</v>
      </c>
      <c r="G44" s="59">
        <v>114</v>
      </c>
      <c r="H44" s="59">
        <v>759</v>
      </c>
      <c r="I44" s="59">
        <v>6824</v>
      </c>
      <c r="J44" s="60">
        <v>6099</v>
      </c>
      <c r="K44" s="60">
        <v>1097</v>
      </c>
      <c r="L44" s="60">
        <v>2002</v>
      </c>
      <c r="M44" s="60">
        <v>9198</v>
      </c>
      <c r="N44" s="61">
        <v>708</v>
      </c>
      <c r="O44" s="61">
        <v>15</v>
      </c>
      <c r="P44" s="61">
        <v>69</v>
      </c>
      <c r="Q44" s="61">
        <v>792</v>
      </c>
      <c r="R44" s="62">
        <v>416</v>
      </c>
      <c r="S44" s="62">
        <v>52</v>
      </c>
      <c r="T44" s="62">
        <v>114</v>
      </c>
      <c r="U44" s="62">
        <v>582</v>
      </c>
      <c r="V44" s="63">
        <v>8074</v>
      </c>
      <c r="W44" s="63">
        <v>1399</v>
      </c>
      <c r="X44" s="63">
        <v>2719</v>
      </c>
      <c r="Y44" s="63">
        <v>12192</v>
      </c>
      <c r="Z44" s="64">
        <v>3755</v>
      </c>
      <c r="AA44" s="64">
        <v>76</v>
      </c>
      <c r="AB44" s="64">
        <v>409</v>
      </c>
      <c r="AC44" s="64">
        <v>4240</v>
      </c>
      <c r="AD44" s="65">
        <v>4376</v>
      </c>
      <c r="AE44" s="65">
        <v>232</v>
      </c>
      <c r="AF44" s="65">
        <v>6056</v>
      </c>
      <c r="AG44" s="65">
        <v>10664</v>
      </c>
      <c r="AH44" s="67">
        <v>1239</v>
      </c>
      <c r="AI44" s="67">
        <v>230</v>
      </c>
      <c r="AJ44" s="67">
        <v>333</v>
      </c>
      <c r="AK44" s="67">
        <v>1802</v>
      </c>
    </row>
    <row r="45" spans="1:50" s="66" customFormat="1" ht="13" x14ac:dyDescent="0.3">
      <c r="A45" s="39" t="s">
        <v>33</v>
      </c>
      <c r="B45" s="44">
        <v>31091</v>
      </c>
      <c r="C45" s="44">
        <v>3279</v>
      </c>
      <c r="D45" s="45">
        <v>2515</v>
      </c>
      <c r="E45" s="46">
        <v>36885</v>
      </c>
      <c r="F45" s="59">
        <v>8116</v>
      </c>
      <c r="G45" s="59">
        <v>168</v>
      </c>
      <c r="H45" s="59">
        <v>458</v>
      </c>
      <c r="I45" s="59">
        <v>8742</v>
      </c>
      <c r="J45" s="60">
        <v>6616</v>
      </c>
      <c r="K45" s="60">
        <v>718</v>
      </c>
      <c r="L45" s="60">
        <v>346</v>
      </c>
      <c r="M45" s="60">
        <v>7680</v>
      </c>
      <c r="N45" s="61">
        <v>29</v>
      </c>
      <c r="O45" s="61">
        <v>1049</v>
      </c>
      <c r="P45" s="61">
        <v>694</v>
      </c>
      <c r="Q45" s="61">
        <v>1772</v>
      </c>
      <c r="R45" s="62">
        <v>350</v>
      </c>
      <c r="S45" s="62">
        <v>158</v>
      </c>
      <c r="T45" s="62">
        <v>0</v>
      </c>
      <c r="U45" s="62">
        <v>508</v>
      </c>
      <c r="V45" s="63">
        <v>7624</v>
      </c>
      <c r="W45" s="63">
        <v>266</v>
      </c>
      <c r="X45" s="63">
        <v>0</v>
      </c>
      <c r="Y45" s="63">
        <v>7890</v>
      </c>
      <c r="Z45" s="64">
        <v>2927</v>
      </c>
      <c r="AA45" s="64">
        <v>49</v>
      </c>
      <c r="AB45" s="64">
        <v>1</v>
      </c>
      <c r="AC45" s="64">
        <v>2977</v>
      </c>
      <c r="AD45" s="65">
        <v>4953</v>
      </c>
      <c r="AE45" s="65">
        <v>732</v>
      </c>
      <c r="AF45" s="65">
        <v>119</v>
      </c>
      <c r="AG45" s="65">
        <v>5804</v>
      </c>
      <c r="AH45" s="67">
        <v>476</v>
      </c>
      <c r="AI45" s="67">
        <v>139</v>
      </c>
      <c r="AJ45" s="67">
        <v>897</v>
      </c>
      <c r="AK45" s="67">
        <v>1512</v>
      </c>
    </row>
    <row r="46" spans="1:50" s="66" customFormat="1" ht="13" x14ac:dyDescent="0.3">
      <c r="A46" s="39" t="s">
        <v>49</v>
      </c>
      <c r="B46" s="44">
        <v>2812965</v>
      </c>
      <c r="C46" s="44">
        <v>289084</v>
      </c>
      <c r="D46" s="45">
        <v>501226</v>
      </c>
      <c r="E46" s="46">
        <v>3603275</v>
      </c>
      <c r="F46" s="59">
        <v>590039</v>
      </c>
      <c r="G46" s="59">
        <v>32785</v>
      </c>
      <c r="H46" s="59">
        <v>23211</v>
      </c>
      <c r="I46" s="59">
        <v>646035</v>
      </c>
      <c r="J46" s="60">
        <v>456116</v>
      </c>
      <c r="K46" s="60">
        <v>68907</v>
      </c>
      <c r="L46" s="60">
        <v>138448</v>
      </c>
      <c r="M46" s="60">
        <v>663471</v>
      </c>
      <c r="N46" s="61">
        <v>683457</v>
      </c>
      <c r="O46" s="61">
        <v>60387</v>
      </c>
      <c r="P46" s="61">
        <v>10142</v>
      </c>
      <c r="Q46" s="61">
        <v>753986</v>
      </c>
      <c r="R46" s="62">
        <v>26338</v>
      </c>
      <c r="S46" s="62">
        <v>4361</v>
      </c>
      <c r="T46" s="62">
        <v>8018</v>
      </c>
      <c r="U46" s="62">
        <v>38717</v>
      </c>
      <c r="V46" s="63">
        <v>169751</v>
      </c>
      <c r="W46" s="63">
        <v>18692</v>
      </c>
      <c r="X46" s="63">
        <v>81901</v>
      </c>
      <c r="Y46" s="63">
        <v>270344</v>
      </c>
      <c r="Z46" s="64">
        <v>658599</v>
      </c>
      <c r="AA46" s="64">
        <v>16061</v>
      </c>
      <c r="AB46" s="64">
        <v>39621</v>
      </c>
      <c r="AC46" s="64">
        <v>714281</v>
      </c>
      <c r="AD46" s="65">
        <v>178404</v>
      </c>
      <c r="AE46" s="65">
        <v>82928</v>
      </c>
      <c r="AF46" s="65">
        <v>173156</v>
      </c>
      <c r="AG46" s="65">
        <v>434488</v>
      </c>
      <c r="AH46" s="67">
        <v>50261</v>
      </c>
      <c r="AI46" s="67">
        <v>4963</v>
      </c>
      <c r="AJ46" s="67">
        <v>26729</v>
      </c>
      <c r="AK46" s="67">
        <v>81953</v>
      </c>
    </row>
    <row r="47" spans="1:50" s="66" customFormat="1" ht="13" x14ac:dyDescent="0.3">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50" x14ac:dyDescent="0.25">
      <c r="A48" s="68"/>
      <c r="AL48" s="66"/>
      <c r="AM48" s="66"/>
      <c r="AN48" s="66"/>
      <c r="AO48" s="66"/>
      <c r="AP48" s="66"/>
      <c r="AQ48" s="66"/>
      <c r="AR48" s="66"/>
      <c r="AS48" s="66"/>
      <c r="AT48" s="66"/>
      <c r="AU48" s="66"/>
      <c r="AV48" s="66"/>
      <c r="AW48" s="66"/>
      <c r="AX48" s="66"/>
    </row>
    <row r="49" spans="1:48" x14ac:dyDescent="0.25">
      <c r="A49" s="138" t="s">
        <v>97</v>
      </c>
      <c r="B49" s="138"/>
      <c r="AL49" s="66"/>
      <c r="AM49" s="66"/>
      <c r="AN49" s="66"/>
      <c r="AO49" s="66"/>
      <c r="AP49" s="66"/>
      <c r="AQ49" s="66"/>
      <c r="AR49" s="66"/>
      <c r="AS49" s="66"/>
      <c r="AT49" s="66"/>
      <c r="AU49" s="66"/>
      <c r="AV49" s="66"/>
    </row>
    <row r="50" spans="1:48" x14ac:dyDescent="0.25">
      <c r="A50" s="138" t="s">
        <v>50</v>
      </c>
      <c r="B50" s="138"/>
      <c r="C50" s="138"/>
      <c r="D50" s="138"/>
      <c r="E50" s="138"/>
    </row>
    <row r="51" spans="1:48" x14ac:dyDescent="0.25">
      <c r="A51" s="26" t="s">
        <v>77</v>
      </c>
    </row>
    <row r="52" spans="1:48" x14ac:dyDescent="0.25">
      <c r="A52" s="68"/>
    </row>
    <row r="53" spans="1:48" x14ac:dyDescent="0.25">
      <c r="A53" s="68"/>
    </row>
    <row r="54" spans="1:48" x14ac:dyDescent="0.25">
      <c r="A54" s="68"/>
    </row>
    <row r="55" spans="1:48" x14ac:dyDescent="0.25">
      <c r="A55" s="68"/>
    </row>
    <row r="56" spans="1:48" x14ac:dyDescent="0.25">
      <c r="A56" s="68"/>
    </row>
    <row r="57" spans="1:48" x14ac:dyDescent="0.25">
      <c r="A57" s="68"/>
    </row>
    <row r="58" spans="1:48" x14ac:dyDescent="0.25">
      <c r="A58" s="68"/>
    </row>
    <row r="59" spans="1:48" x14ac:dyDescent="0.25">
      <c r="A59" s="68"/>
    </row>
    <row r="60" spans="1:48" x14ac:dyDescent="0.25">
      <c r="A60" s="68"/>
    </row>
    <row r="61" spans="1:48" x14ac:dyDescent="0.25">
      <c r="A61" s="68"/>
    </row>
    <row r="62" spans="1:48" x14ac:dyDescent="0.25">
      <c r="A62" s="68"/>
    </row>
    <row r="63" spans="1:48" x14ac:dyDescent="0.25">
      <c r="A63" s="68"/>
    </row>
    <row r="64" spans="1:48"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sheetData>
  <mergeCells count="24">
    <mergeCell ref="A50:E50"/>
    <mergeCell ref="A49:B49"/>
    <mergeCell ref="A1:B1"/>
    <mergeCell ref="AD6:AG6"/>
    <mergeCell ref="AH6:AK6"/>
    <mergeCell ref="V6:Y6"/>
    <mergeCell ref="Z6:AC6"/>
    <mergeCell ref="A4:B4"/>
    <mergeCell ref="N6:Q6"/>
    <mergeCell ref="R6:U6"/>
    <mergeCell ref="A6:A7"/>
    <mergeCell ref="B6:E6"/>
    <mergeCell ref="F6:I6"/>
    <mergeCell ref="J6:M6"/>
    <mergeCell ref="A2:B2"/>
    <mergeCell ref="V9:Y9"/>
    <mergeCell ref="Z9:AC9"/>
    <mergeCell ref="AD9:AG9"/>
    <mergeCell ref="AH9:AK9"/>
    <mergeCell ref="B9:E9"/>
    <mergeCell ref="F9:I9"/>
    <mergeCell ref="J9:M9"/>
    <mergeCell ref="N9:Q9"/>
    <mergeCell ref="R9:U9"/>
  </mergeCells>
  <phoneticPr fontId="0" type="noConversion"/>
  <conditionalFormatting sqref="AY10:IV42 AL10:AX43 C49:AG49 A1:IV7 A51:AG65531 F50:AG50 A49 A10:M10 R10:AG42 N10:Q33 N35:Q42 AH11:AK42 A20:M42 A11:A19 F11:M19 A45:AG48 AL12:AU47 AV11:AX47 AY45:IV65531 AH46:AX65531 A8:G8 I8:IV8">
    <cfRule type="cellIs" dxfId="22" priority="7" stopIfTrue="1" operator="lessThan">
      <formula>0</formula>
    </cfRule>
  </conditionalFormatting>
  <conditionalFormatting sqref="AH10:AK10">
    <cfRule type="cellIs" dxfId="21" priority="6" stopIfTrue="1" operator="lessThan">
      <formula>0</formula>
    </cfRule>
  </conditionalFormatting>
  <conditionalFormatting sqref="D32:D41">
    <cfRule type="cellIs" dxfId="20" priority="5" stopIfTrue="1" operator="lessThan">
      <formula>0</formula>
    </cfRule>
  </conditionalFormatting>
  <conditionalFormatting sqref="D43:D46">
    <cfRule type="cellIs" dxfId="19" priority="3" stopIfTrue="1" operator="lessThan">
      <formula>0</formula>
    </cfRule>
  </conditionalFormatting>
  <conditionalFormatting sqref="H8">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1"/>
  <sheetViews>
    <sheetView view="pageBreakPreview" topLeftCell="A31" zoomScaleSheetLayoutView="100" workbookViewId="0">
      <pane xSplit="1" topLeftCell="B1" activePane="topRight" state="frozen"/>
      <selection sqref="A1:AK56"/>
      <selection pane="topRight" activeCell="D40" sqref="D40"/>
    </sheetView>
  </sheetViews>
  <sheetFormatPr defaultRowHeight="13" x14ac:dyDescent="0.3"/>
  <cols>
    <col min="1" max="1" width="71.54296875" customWidth="1"/>
    <col min="2" max="2" width="12.453125" bestFit="1" customWidth="1"/>
    <col min="3" max="4" width="12.54296875" bestFit="1" customWidth="1"/>
    <col min="5" max="5" width="13.54296875" bestFit="1" customWidth="1"/>
    <col min="6" max="6" width="12.453125" bestFit="1" customWidth="1"/>
    <col min="7" max="7" width="15.453125" customWidth="1"/>
    <col min="8" max="8" width="13.453125" customWidth="1"/>
    <col min="9" max="9" width="13.54296875" bestFit="1" customWidth="1"/>
    <col min="10" max="10" width="12.453125" bestFit="1" customWidth="1"/>
    <col min="11" max="11" width="14.36328125" customWidth="1"/>
    <col min="12" max="12" width="13.453125" customWidth="1"/>
    <col min="13" max="15" width="13.54296875" bestFit="1" customWidth="1"/>
    <col min="16" max="16" width="13.453125" customWidth="1"/>
    <col min="17" max="18" width="13.54296875" bestFit="1" customWidth="1"/>
    <col min="19" max="19" width="13.54296875" customWidth="1"/>
    <col min="20" max="20" width="13.36328125" bestFit="1" customWidth="1"/>
    <col min="21" max="21" width="13.54296875" bestFit="1" customWidth="1"/>
    <col min="22" max="24" width="12.453125" bestFit="1" customWidth="1"/>
    <col min="25" max="26" width="13.54296875" bestFit="1" customWidth="1"/>
    <col min="27" max="27" width="13.453125" customWidth="1"/>
    <col min="28" max="28" width="13.54296875" customWidth="1"/>
    <col min="29" max="30" width="13.54296875" bestFit="1" customWidth="1"/>
    <col min="31" max="31" width="13.54296875" customWidth="1"/>
    <col min="32" max="32" width="13.453125" customWidth="1"/>
    <col min="33" max="34" width="13.54296875" bestFit="1" customWidth="1"/>
    <col min="35" max="35" width="13.453125" customWidth="1"/>
    <col min="36" max="36" width="13.54296875" customWidth="1"/>
    <col min="37" max="37" width="13.54296875" bestFit="1" customWidth="1"/>
  </cols>
  <sheetData>
    <row r="1" spans="1:37" ht="15.5" x14ac:dyDescent="0.35">
      <c r="A1" s="139" t="s">
        <v>44</v>
      </c>
      <c r="B1" s="139"/>
      <c r="C1" s="21"/>
      <c r="D1" s="21"/>
      <c r="E1" s="21"/>
    </row>
    <row r="2" spans="1:37" ht="15.75" customHeight="1" x14ac:dyDescent="0.35">
      <c r="A2" s="150" t="s">
        <v>99</v>
      </c>
      <c r="B2" s="150"/>
      <c r="C2" s="22"/>
      <c r="D2" s="22"/>
      <c r="E2" s="22"/>
      <c r="F2" s="22"/>
      <c r="G2" s="22"/>
      <c r="H2" s="22"/>
    </row>
    <row r="3" spans="1:37" ht="10.5" customHeight="1" x14ac:dyDescent="0.35">
      <c r="A3" s="23"/>
      <c r="B3" s="23"/>
      <c r="C3" s="23"/>
      <c r="D3" s="23"/>
      <c r="E3" s="23"/>
    </row>
    <row r="4" spans="1:37" ht="15" x14ac:dyDescent="0.3">
      <c r="A4" s="144" t="s">
        <v>51</v>
      </c>
      <c r="B4" s="144"/>
      <c r="C4" s="31"/>
      <c r="D4" s="31"/>
      <c r="E4" s="24"/>
    </row>
    <row r="6" spans="1:37" s="6" customFormat="1" ht="30.75" customHeight="1" x14ac:dyDescent="0.3">
      <c r="A6" s="147" t="s">
        <v>34</v>
      </c>
      <c r="B6" s="147" t="s">
        <v>35</v>
      </c>
      <c r="C6" s="147"/>
      <c r="D6" s="147"/>
      <c r="E6" s="147"/>
      <c r="F6" s="148" t="s">
        <v>36</v>
      </c>
      <c r="G6" s="148"/>
      <c r="H6" s="148"/>
      <c r="I6" s="148"/>
      <c r="J6" s="149" t="s">
        <v>37</v>
      </c>
      <c r="K6" s="149"/>
      <c r="L6" s="149"/>
      <c r="M6" s="149"/>
      <c r="N6" s="145" t="s">
        <v>38</v>
      </c>
      <c r="O6" s="145"/>
      <c r="P6" s="145"/>
      <c r="Q6" s="145"/>
      <c r="R6" s="146" t="s">
        <v>39</v>
      </c>
      <c r="S6" s="146"/>
      <c r="T6" s="146"/>
      <c r="U6" s="146"/>
      <c r="V6" s="142" t="s">
        <v>46</v>
      </c>
      <c r="W6" s="142"/>
      <c r="X6" s="142"/>
      <c r="Y6" s="142"/>
      <c r="Z6" s="143" t="s">
        <v>40</v>
      </c>
      <c r="AA6" s="143"/>
      <c r="AB6" s="143"/>
      <c r="AC6" s="143"/>
      <c r="AD6" s="140" t="s">
        <v>41</v>
      </c>
      <c r="AE6" s="140"/>
      <c r="AF6" s="140"/>
      <c r="AG6" s="140"/>
      <c r="AH6" s="154" t="s">
        <v>42</v>
      </c>
      <c r="AI6" s="154"/>
      <c r="AJ6" s="154"/>
      <c r="AK6" s="154"/>
    </row>
    <row r="7" spans="1:37" s="6" customFormat="1" x14ac:dyDescent="0.3">
      <c r="A7" s="147"/>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3">
      <c r="A8" s="16" t="s">
        <v>43</v>
      </c>
      <c r="B8" s="49"/>
      <c r="C8" s="49"/>
      <c r="D8" s="49"/>
      <c r="E8" s="49"/>
      <c r="F8" s="112" t="s">
        <v>86</v>
      </c>
      <c r="G8" s="112" t="s">
        <v>87</v>
      </c>
      <c r="H8" s="112" t="s">
        <v>85</v>
      </c>
      <c r="I8" s="107"/>
      <c r="J8" s="17" t="s">
        <v>88</v>
      </c>
      <c r="K8" s="17" t="s">
        <v>89</v>
      </c>
      <c r="L8" s="17" t="s">
        <v>90</v>
      </c>
      <c r="M8" s="17"/>
      <c r="N8" s="110" t="s">
        <v>88</v>
      </c>
      <c r="O8" s="110" t="s">
        <v>89</v>
      </c>
      <c r="P8" s="110" t="s">
        <v>90</v>
      </c>
      <c r="Q8" s="105"/>
      <c r="R8" s="111" t="s">
        <v>91</v>
      </c>
      <c r="S8" s="111" t="s">
        <v>92</v>
      </c>
      <c r="T8" s="111" t="s">
        <v>93</v>
      </c>
      <c r="U8" s="106"/>
      <c r="V8" s="18"/>
      <c r="W8" s="18"/>
      <c r="X8" s="18"/>
      <c r="Y8" s="18"/>
      <c r="Z8" s="19" t="s">
        <v>91</v>
      </c>
      <c r="AA8" s="19" t="s">
        <v>94</v>
      </c>
      <c r="AB8" s="19" t="s">
        <v>90</v>
      </c>
      <c r="AC8" s="19"/>
      <c r="AD8" s="108" t="s">
        <v>91</v>
      </c>
      <c r="AE8" s="108" t="s">
        <v>94</v>
      </c>
      <c r="AF8" s="108" t="s">
        <v>90</v>
      </c>
      <c r="AG8" s="103"/>
      <c r="AH8" s="109" t="s">
        <v>95</v>
      </c>
      <c r="AI8" s="109" t="s">
        <v>96</v>
      </c>
      <c r="AJ8" s="109" t="s">
        <v>93</v>
      </c>
      <c r="AK8" s="104"/>
    </row>
    <row r="9" spans="1:37" s="79" customFormat="1" x14ac:dyDescent="0.3">
      <c r="A9" s="78"/>
      <c r="B9" s="123" t="s">
        <v>53</v>
      </c>
      <c r="C9" s="124"/>
      <c r="D9" s="124"/>
      <c r="E9" s="125"/>
      <c r="F9" s="126" t="s">
        <v>53</v>
      </c>
      <c r="G9" s="127"/>
      <c r="H9" s="127"/>
      <c r="I9" s="128"/>
      <c r="J9" s="129" t="s">
        <v>53</v>
      </c>
      <c r="K9" s="130"/>
      <c r="L9" s="130"/>
      <c r="M9" s="131"/>
      <c r="N9" s="132" t="s">
        <v>53</v>
      </c>
      <c r="O9" s="133"/>
      <c r="P9" s="133"/>
      <c r="Q9" s="134"/>
      <c r="R9" s="135" t="s">
        <v>53</v>
      </c>
      <c r="S9" s="136"/>
      <c r="T9" s="136"/>
      <c r="U9" s="137"/>
      <c r="V9" s="151" t="s">
        <v>53</v>
      </c>
      <c r="W9" s="152"/>
      <c r="X9" s="152"/>
      <c r="Y9" s="153"/>
      <c r="Z9" s="114" t="s">
        <v>53</v>
      </c>
      <c r="AA9" s="115"/>
      <c r="AB9" s="115"/>
      <c r="AC9" s="116"/>
      <c r="AD9" s="117" t="s">
        <v>53</v>
      </c>
      <c r="AE9" s="118"/>
      <c r="AF9" s="118"/>
      <c r="AG9" s="119"/>
      <c r="AH9" s="120" t="s">
        <v>53</v>
      </c>
      <c r="AI9" s="121"/>
      <c r="AJ9" s="121"/>
      <c r="AK9" s="122"/>
    </row>
    <row r="10" spans="1:37" x14ac:dyDescent="0.3">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3">
      <c r="A11" s="34" t="s">
        <v>6</v>
      </c>
      <c r="B11" s="44">
        <v>2354731</v>
      </c>
      <c r="C11" s="44">
        <v>413119</v>
      </c>
      <c r="D11" s="45">
        <v>867607</v>
      </c>
      <c r="E11" s="46">
        <v>3635457</v>
      </c>
      <c r="F11" s="59">
        <v>243057</v>
      </c>
      <c r="G11" s="59">
        <v>17484</v>
      </c>
      <c r="H11" s="59">
        <v>15748</v>
      </c>
      <c r="I11" s="59">
        <v>276289</v>
      </c>
      <c r="J11" s="60">
        <v>718021</v>
      </c>
      <c r="K11" s="60">
        <v>133890</v>
      </c>
      <c r="L11" s="60">
        <v>193830</v>
      </c>
      <c r="M11" s="60">
        <v>1045741</v>
      </c>
      <c r="N11" s="61">
        <v>171575</v>
      </c>
      <c r="O11" s="61">
        <v>9364</v>
      </c>
      <c r="P11" s="61">
        <v>3216</v>
      </c>
      <c r="Q11" s="61">
        <v>184155</v>
      </c>
      <c r="R11" s="62">
        <v>40469</v>
      </c>
      <c r="S11" s="62">
        <v>41233</v>
      </c>
      <c r="T11" s="62">
        <v>12088</v>
      </c>
      <c r="U11" s="62">
        <v>93790</v>
      </c>
      <c r="V11" s="40">
        <v>751290</v>
      </c>
      <c r="W11" s="40">
        <v>131895</v>
      </c>
      <c r="X11" s="40">
        <v>389648</v>
      </c>
      <c r="Y11" s="40">
        <v>1272833</v>
      </c>
      <c r="Z11" s="35">
        <v>194700</v>
      </c>
      <c r="AA11" s="35">
        <v>19679</v>
      </c>
      <c r="AB11" s="35">
        <v>44621</v>
      </c>
      <c r="AC11" s="35">
        <v>259000</v>
      </c>
      <c r="AD11" s="36">
        <v>174859</v>
      </c>
      <c r="AE11" s="36">
        <v>50379</v>
      </c>
      <c r="AF11" s="36">
        <v>180007</v>
      </c>
      <c r="AG11" s="36">
        <v>405245</v>
      </c>
      <c r="AH11" s="37">
        <v>60760</v>
      </c>
      <c r="AI11" s="37">
        <v>9195</v>
      </c>
      <c r="AJ11" s="37">
        <v>28449</v>
      </c>
      <c r="AK11" s="37">
        <v>98404</v>
      </c>
    </row>
    <row r="12" spans="1:37" s="38" customFormat="1" x14ac:dyDescent="0.3">
      <c r="A12" s="34" t="s">
        <v>7</v>
      </c>
      <c r="B12" s="44">
        <v>21380</v>
      </c>
      <c r="C12" s="44">
        <v>2399</v>
      </c>
      <c r="D12" s="45">
        <v>5753</v>
      </c>
      <c r="E12" s="46">
        <v>29532</v>
      </c>
      <c r="F12" s="59">
        <v>4243</v>
      </c>
      <c r="G12" s="59">
        <v>62</v>
      </c>
      <c r="H12" s="59">
        <v>171</v>
      </c>
      <c r="I12" s="59">
        <v>4476</v>
      </c>
      <c r="J12" s="60">
        <v>3657</v>
      </c>
      <c r="K12" s="60">
        <v>1191</v>
      </c>
      <c r="L12" s="60">
        <v>1604</v>
      </c>
      <c r="M12" s="60">
        <v>6452</v>
      </c>
      <c r="N12" s="61">
        <v>3781</v>
      </c>
      <c r="O12" s="61">
        <v>251</v>
      </c>
      <c r="P12" s="61">
        <v>208</v>
      </c>
      <c r="Q12" s="61">
        <v>4240</v>
      </c>
      <c r="R12" s="62">
        <v>541</v>
      </c>
      <c r="S12" s="62">
        <v>99</v>
      </c>
      <c r="T12" s="62">
        <v>3</v>
      </c>
      <c r="U12" s="62">
        <v>643</v>
      </c>
      <c r="V12" s="40">
        <v>5569</v>
      </c>
      <c r="W12" s="40">
        <v>664</v>
      </c>
      <c r="X12" s="40">
        <v>3458</v>
      </c>
      <c r="Y12" s="40">
        <v>9691</v>
      </c>
      <c r="Z12" s="35">
        <v>2450</v>
      </c>
      <c r="AA12" s="35">
        <v>23</v>
      </c>
      <c r="AB12" s="35">
        <v>174</v>
      </c>
      <c r="AC12" s="35">
        <v>2647</v>
      </c>
      <c r="AD12" s="36">
        <v>0</v>
      </c>
      <c r="AE12" s="36">
        <v>0</v>
      </c>
      <c r="AF12" s="36">
        <v>0</v>
      </c>
      <c r="AG12" s="36">
        <v>0</v>
      </c>
      <c r="AH12" s="37">
        <v>1139</v>
      </c>
      <c r="AI12" s="37">
        <v>109</v>
      </c>
      <c r="AJ12" s="37">
        <v>135</v>
      </c>
      <c r="AK12" s="37">
        <v>1383</v>
      </c>
    </row>
    <row r="13" spans="1:37" s="38" customFormat="1" x14ac:dyDescent="0.3">
      <c r="A13" s="34" t="s">
        <v>8</v>
      </c>
      <c r="B13" s="44">
        <v>22671</v>
      </c>
      <c r="C13" s="44">
        <v>469</v>
      </c>
      <c r="D13" s="45">
        <v>2335</v>
      </c>
      <c r="E13" s="46">
        <v>25475</v>
      </c>
      <c r="F13" s="59">
        <v>7098</v>
      </c>
      <c r="G13" s="59">
        <v>24</v>
      </c>
      <c r="H13" s="59">
        <v>105</v>
      </c>
      <c r="I13" s="59">
        <v>7227</v>
      </c>
      <c r="J13" s="60">
        <v>1080</v>
      </c>
      <c r="K13" s="60">
        <v>250</v>
      </c>
      <c r="L13" s="60">
        <v>22</v>
      </c>
      <c r="M13" s="60">
        <v>1352</v>
      </c>
      <c r="N13" s="61">
        <v>790</v>
      </c>
      <c r="O13" s="61">
        <v>0</v>
      </c>
      <c r="P13" s="61">
        <v>0</v>
      </c>
      <c r="Q13" s="61">
        <v>790</v>
      </c>
      <c r="R13" s="62">
        <v>420</v>
      </c>
      <c r="S13" s="62">
        <v>0</v>
      </c>
      <c r="T13" s="62">
        <v>0</v>
      </c>
      <c r="U13" s="62">
        <v>420</v>
      </c>
      <c r="V13" s="40">
        <v>3540</v>
      </c>
      <c r="W13" s="40">
        <v>0</v>
      </c>
      <c r="X13" s="40">
        <v>2206</v>
      </c>
      <c r="Y13" s="40">
        <v>5746</v>
      </c>
      <c r="Z13" s="35">
        <v>1547</v>
      </c>
      <c r="AA13" s="35">
        <v>0</v>
      </c>
      <c r="AB13" s="35">
        <v>1</v>
      </c>
      <c r="AC13" s="35">
        <v>1548</v>
      </c>
      <c r="AD13" s="36">
        <v>8063</v>
      </c>
      <c r="AE13" s="36">
        <v>150</v>
      </c>
      <c r="AF13" s="36">
        <v>1</v>
      </c>
      <c r="AG13" s="36">
        <v>8214</v>
      </c>
      <c r="AH13" s="37">
        <v>133</v>
      </c>
      <c r="AI13" s="37">
        <v>45</v>
      </c>
      <c r="AJ13" s="37">
        <v>0</v>
      </c>
      <c r="AK13" s="37">
        <v>178</v>
      </c>
    </row>
    <row r="14" spans="1:37" s="38" customFormat="1" x14ac:dyDescent="0.3">
      <c r="A14" s="34" t="s">
        <v>9</v>
      </c>
      <c r="B14" s="44">
        <v>2566</v>
      </c>
      <c r="C14" s="44">
        <v>145</v>
      </c>
      <c r="D14" s="45">
        <v>49</v>
      </c>
      <c r="E14" s="46">
        <v>2760</v>
      </c>
      <c r="F14" s="59">
        <v>49</v>
      </c>
      <c r="G14" s="59">
        <v>0</v>
      </c>
      <c r="H14" s="59">
        <v>2</v>
      </c>
      <c r="I14" s="59">
        <v>51</v>
      </c>
      <c r="J14" s="60">
        <v>686</v>
      </c>
      <c r="K14" s="60">
        <v>5</v>
      </c>
      <c r="L14" s="60">
        <v>46</v>
      </c>
      <c r="M14" s="60">
        <v>737</v>
      </c>
      <c r="N14" s="61">
        <v>0</v>
      </c>
      <c r="O14" s="61">
        <v>0</v>
      </c>
      <c r="P14" s="61">
        <v>0</v>
      </c>
      <c r="Q14" s="61">
        <v>0</v>
      </c>
      <c r="R14" s="62">
        <v>0</v>
      </c>
      <c r="S14" s="62">
        <v>0</v>
      </c>
      <c r="T14" s="62">
        <v>0</v>
      </c>
      <c r="U14" s="62">
        <v>0</v>
      </c>
      <c r="V14" s="40">
        <v>755</v>
      </c>
      <c r="W14" s="40">
        <v>0</v>
      </c>
      <c r="X14" s="40">
        <v>0</v>
      </c>
      <c r="Y14" s="40">
        <v>755</v>
      </c>
      <c r="Z14" s="35">
        <v>0</v>
      </c>
      <c r="AA14" s="35">
        <v>0</v>
      </c>
      <c r="AB14" s="35">
        <v>0</v>
      </c>
      <c r="AC14" s="35">
        <v>0</v>
      </c>
      <c r="AD14" s="36">
        <v>948</v>
      </c>
      <c r="AE14" s="36">
        <v>0</v>
      </c>
      <c r="AF14" s="36">
        <v>0</v>
      </c>
      <c r="AG14" s="36">
        <v>948</v>
      </c>
      <c r="AH14" s="37">
        <v>128</v>
      </c>
      <c r="AI14" s="37">
        <v>140</v>
      </c>
      <c r="AJ14" s="37">
        <v>1</v>
      </c>
      <c r="AK14" s="37">
        <v>269</v>
      </c>
    </row>
    <row r="15" spans="1:37" s="38" customFormat="1" x14ac:dyDescent="0.3">
      <c r="A15" s="34" t="s">
        <v>10</v>
      </c>
      <c r="B15" s="44">
        <v>7290</v>
      </c>
      <c r="C15" s="44">
        <v>817</v>
      </c>
      <c r="D15" s="45">
        <v>1878</v>
      </c>
      <c r="E15" s="46">
        <v>9985</v>
      </c>
      <c r="F15" s="59">
        <v>83</v>
      </c>
      <c r="G15" s="59">
        <v>49</v>
      </c>
      <c r="H15" s="59">
        <v>159</v>
      </c>
      <c r="I15" s="59">
        <v>291</v>
      </c>
      <c r="J15" s="60">
        <v>974</v>
      </c>
      <c r="K15" s="60">
        <v>153</v>
      </c>
      <c r="L15" s="60">
        <v>912</v>
      </c>
      <c r="M15" s="60">
        <v>2039</v>
      </c>
      <c r="N15" s="61">
        <v>206</v>
      </c>
      <c r="O15" s="61">
        <v>1</v>
      </c>
      <c r="P15" s="61">
        <v>8</v>
      </c>
      <c r="Q15" s="61">
        <v>215</v>
      </c>
      <c r="R15" s="62">
        <v>488</v>
      </c>
      <c r="S15" s="62">
        <v>0</v>
      </c>
      <c r="T15" s="62">
        <v>0</v>
      </c>
      <c r="U15" s="62">
        <v>488</v>
      </c>
      <c r="V15" s="40">
        <v>1288</v>
      </c>
      <c r="W15" s="40">
        <v>111</v>
      </c>
      <c r="X15" s="40">
        <v>368</v>
      </c>
      <c r="Y15" s="40">
        <v>1767</v>
      </c>
      <c r="Z15" s="35">
        <v>3898</v>
      </c>
      <c r="AA15" s="35">
        <v>10</v>
      </c>
      <c r="AB15" s="35">
        <v>175</v>
      </c>
      <c r="AC15" s="35">
        <v>4083</v>
      </c>
      <c r="AD15" s="36">
        <v>0</v>
      </c>
      <c r="AE15" s="36">
        <v>0</v>
      </c>
      <c r="AF15" s="36">
        <v>0</v>
      </c>
      <c r="AG15" s="36">
        <v>0</v>
      </c>
      <c r="AH15" s="37">
        <v>353</v>
      </c>
      <c r="AI15" s="37">
        <v>493</v>
      </c>
      <c r="AJ15" s="37">
        <v>256</v>
      </c>
      <c r="AK15" s="37">
        <v>1102</v>
      </c>
    </row>
    <row r="16" spans="1:37" s="38" customFormat="1" x14ac:dyDescent="0.3">
      <c r="A16" s="34" t="s">
        <v>11</v>
      </c>
      <c r="B16" s="44">
        <v>1376</v>
      </c>
      <c r="C16" s="44">
        <v>721</v>
      </c>
      <c r="D16" s="45">
        <v>4795</v>
      </c>
      <c r="E16" s="46">
        <v>6892</v>
      </c>
      <c r="F16" s="59">
        <v>42</v>
      </c>
      <c r="G16" s="59">
        <v>322</v>
      </c>
      <c r="H16" s="59">
        <v>151</v>
      </c>
      <c r="I16" s="59">
        <v>515</v>
      </c>
      <c r="J16" s="60">
        <v>63</v>
      </c>
      <c r="K16" s="60">
        <v>11</v>
      </c>
      <c r="L16" s="60">
        <v>2096</v>
      </c>
      <c r="M16" s="60">
        <v>2170</v>
      </c>
      <c r="N16" s="61">
        <v>0</v>
      </c>
      <c r="O16" s="61">
        <v>0</v>
      </c>
      <c r="P16" s="61">
        <v>0</v>
      </c>
      <c r="Q16" s="61">
        <v>0</v>
      </c>
      <c r="R16" s="62">
        <v>378</v>
      </c>
      <c r="S16" s="62">
        <v>0</v>
      </c>
      <c r="T16" s="62">
        <v>0</v>
      </c>
      <c r="U16" s="62">
        <v>378</v>
      </c>
      <c r="V16" s="40">
        <v>201</v>
      </c>
      <c r="W16" s="40">
        <v>51</v>
      </c>
      <c r="X16" s="40">
        <v>386</v>
      </c>
      <c r="Y16" s="40">
        <v>638</v>
      </c>
      <c r="Z16" s="35">
        <v>621</v>
      </c>
      <c r="AA16" s="35">
        <v>337</v>
      </c>
      <c r="AB16" s="35">
        <v>2160</v>
      </c>
      <c r="AC16" s="35">
        <v>3118</v>
      </c>
      <c r="AD16" s="36">
        <v>0</v>
      </c>
      <c r="AE16" s="36">
        <v>0</v>
      </c>
      <c r="AF16" s="36">
        <v>0</v>
      </c>
      <c r="AG16" s="36">
        <v>0</v>
      </c>
      <c r="AH16" s="37">
        <v>71</v>
      </c>
      <c r="AI16" s="37">
        <v>0</v>
      </c>
      <c r="AJ16" s="37">
        <v>2</v>
      </c>
      <c r="AK16" s="37">
        <v>73</v>
      </c>
    </row>
    <row r="17" spans="1:37" s="38" customFormat="1" x14ac:dyDescent="0.3">
      <c r="A17" s="34" t="s">
        <v>12</v>
      </c>
      <c r="B17" s="44">
        <v>33415</v>
      </c>
      <c r="C17" s="44">
        <v>7861</v>
      </c>
      <c r="D17" s="45">
        <v>3881</v>
      </c>
      <c r="E17" s="46">
        <v>45157</v>
      </c>
      <c r="F17" s="59">
        <v>4608</v>
      </c>
      <c r="G17" s="59">
        <v>60</v>
      </c>
      <c r="H17" s="59">
        <v>396</v>
      </c>
      <c r="I17" s="59">
        <v>5064</v>
      </c>
      <c r="J17" s="60">
        <v>9620</v>
      </c>
      <c r="K17" s="60">
        <v>4939</v>
      </c>
      <c r="L17" s="60">
        <v>734</v>
      </c>
      <c r="M17" s="60">
        <v>15293</v>
      </c>
      <c r="N17" s="61">
        <v>7062</v>
      </c>
      <c r="O17" s="61">
        <v>0</v>
      </c>
      <c r="P17" s="61">
        <v>0</v>
      </c>
      <c r="Q17" s="61">
        <v>7062</v>
      </c>
      <c r="R17" s="62">
        <v>300</v>
      </c>
      <c r="S17" s="62">
        <v>0</v>
      </c>
      <c r="T17" s="62">
        <v>0</v>
      </c>
      <c r="U17" s="62">
        <v>300</v>
      </c>
      <c r="V17" s="40">
        <v>2859</v>
      </c>
      <c r="W17" s="40">
        <v>1154</v>
      </c>
      <c r="X17" s="40">
        <v>1666</v>
      </c>
      <c r="Y17" s="40">
        <v>5679</v>
      </c>
      <c r="Z17" s="35">
        <v>2878</v>
      </c>
      <c r="AA17" s="35">
        <v>139</v>
      </c>
      <c r="AB17" s="35">
        <v>366</v>
      </c>
      <c r="AC17" s="35">
        <v>3383</v>
      </c>
      <c r="AD17" s="36">
        <v>5869</v>
      </c>
      <c r="AE17" s="36">
        <v>1520</v>
      </c>
      <c r="AF17" s="36">
        <v>702</v>
      </c>
      <c r="AG17" s="36">
        <v>8091</v>
      </c>
      <c r="AH17" s="37">
        <v>219</v>
      </c>
      <c r="AI17" s="37">
        <v>49</v>
      </c>
      <c r="AJ17" s="37">
        <v>17</v>
      </c>
      <c r="AK17" s="37">
        <v>285</v>
      </c>
    </row>
    <row r="18" spans="1:37" s="38" customFormat="1" x14ac:dyDescent="0.3">
      <c r="A18" s="34" t="s">
        <v>13</v>
      </c>
      <c r="B18" s="44">
        <v>41612</v>
      </c>
      <c r="C18" s="44">
        <v>4755</v>
      </c>
      <c r="D18" s="45">
        <v>31437</v>
      </c>
      <c r="E18" s="46">
        <v>77804</v>
      </c>
      <c r="F18" s="59">
        <v>3061</v>
      </c>
      <c r="G18" s="59">
        <v>135</v>
      </c>
      <c r="H18" s="59">
        <v>490</v>
      </c>
      <c r="I18" s="59">
        <v>3686</v>
      </c>
      <c r="J18" s="60">
        <v>10853</v>
      </c>
      <c r="K18" s="60">
        <v>1148</v>
      </c>
      <c r="L18" s="60">
        <v>2743</v>
      </c>
      <c r="M18" s="60">
        <v>14744</v>
      </c>
      <c r="N18" s="61">
        <v>1295</v>
      </c>
      <c r="O18" s="61">
        <v>180</v>
      </c>
      <c r="P18" s="61">
        <v>393</v>
      </c>
      <c r="Q18" s="61">
        <v>1868</v>
      </c>
      <c r="R18" s="62">
        <v>799</v>
      </c>
      <c r="S18" s="62">
        <v>79</v>
      </c>
      <c r="T18" s="62">
        <v>222</v>
      </c>
      <c r="U18" s="62">
        <v>1100</v>
      </c>
      <c r="V18" s="40">
        <v>9434</v>
      </c>
      <c r="W18" s="40">
        <v>1151</v>
      </c>
      <c r="X18" s="40">
        <v>7777</v>
      </c>
      <c r="Y18" s="40">
        <v>18362</v>
      </c>
      <c r="Z18" s="35">
        <v>6664</v>
      </c>
      <c r="AA18" s="35">
        <v>365</v>
      </c>
      <c r="AB18" s="35">
        <v>967</v>
      </c>
      <c r="AC18" s="35">
        <v>7996</v>
      </c>
      <c r="AD18" s="36">
        <v>7423</v>
      </c>
      <c r="AE18" s="36">
        <v>865</v>
      </c>
      <c r="AF18" s="36">
        <v>16207</v>
      </c>
      <c r="AG18" s="36">
        <v>24495</v>
      </c>
      <c r="AH18" s="37">
        <v>2083</v>
      </c>
      <c r="AI18" s="37">
        <v>832</v>
      </c>
      <c r="AJ18" s="37">
        <v>2638</v>
      </c>
      <c r="AK18" s="37">
        <v>5553</v>
      </c>
    </row>
    <row r="19" spans="1:37" s="100" customFormat="1" x14ac:dyDescent="0.3">
      <c r="A19" s="39" t="s">
        <v>14</v>
      </c>
      <c r="B19" s="84">
        <v>2485041</v>
      </c>
      <c r="C19" s="84">
        <v>430286</v>
      </c>
      <c r="D19" s="85">
        <v>917735</v>
      </c>
      <c r="E19" s="86">
        <v>3833062</v>
      </c>
      <c r="F19" s="87">
        <v>262241</v>
      </c>
      <c r="G19" s="87">
        <v>18136</v>
      </c>
      <c r="H19" s="87">
        <v>17222</v>
      </c>
      <c r="I19" s="87">
        <v>297599</v>
      </c>
      <c r="J19" s="88">
        <v>744954</v>
      </c>
      <c r="K19" s="88">
        <v>141587</v>
      </c>
      <c r="L19" s="88">
        <v>201987</v>
      </c>
      <c r="M19" s="88">
        <v>1088528</v>
      </c>
      <c r="N19" s="89">
        <v>184709</v>
      </c>
      <c r="O19" s="89">
        <v>9796</v>
      </c>
      <c r="P19" s="89">
        <v>3825</v>
      </c>
      <c r="Q19" s="89">
        <v>198330</v>
      </c>
      <c r="R19" s="90">
        <v>43395</v>
      </c>
      <c r="S19" s="90">
        <v>41411</v>
      </c>
      <c r="T19" s="90">
        <v>12313</v>
      </c>
      <c r="U19" s="90">
        <v>97119</v>
      </c>
      <c r="V19" s="96">
        <v>774936</v>
      </c>
      <c r="W19" s="96">
        <v>135026</v>
      </c>
      <c r="X19" s="96">
        <v>405509</v>
      </c>
      <c r="Y19" s="96">
        <v>1315471</v>
      </c>
      <c r="Z19" s="97">
        <v>212758</v>
      </c>
      <c r="AA19" s="97">
        <v>20553</v>
      </c>
      <c r="AB19" s="97">
        <v>48464</v>
      </c>
      <c r="AC19" s="97">
        <v>281775</v>
      </c>
      <c r="AD19" s="98">
        <v>197162</v>
      </c>
      <c r="AE19" s="98">
        <v>52914</v>
      </c>
      <c r="AF19" s="98">
        <v>196917</v>
      </c>
      <c r="AG19" s="98">
        <v>446993</v>
      </c>
      <c r="AH19" s="99">
        <v>64886</v>
      </c>
      <c r="AI19" s="99">
        <v>10863</v>
      </c>
      <c r="AJ19" s="99">
        <v>31498</v>
      </c>
      <c r="AK19" s="99">
        <v>107247</v>
      </c>
    </row>
    <row r="20" spans="1:37" s="38" customFormat="1" x14ac:dyDescent="0.3">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3">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3">
      <c r="A22" s="34" t="s">
        <v>16</v>
      </c>
      <c r="B22" s="44">
        <v>272990</v>
      </c>
      <c r="C22" s="44">
        <v>46172</v>
      </c>
      <c r="D22" s="45">
        <v>38823</v>
      </c>
      <c r="E22" s="46">
        <v>357985</v>
      </c>
      <c r="F22" s="59">
        <v>29508</v>
      </c>
      <c r="G22" s="59">
        <v>1020</v>
      </c>
      <c r="H22" s="59">
        <v>742</v>
      </c>
      <c r="I22" s="59">
        <v>31270</v>
      </c>
      <c r="J22" s="60">
        <v>155664</v>
      </c>
      <c r="K22" s="60">
        <v>32449</v>
      </c>
      <c r="L22" s="60">
        <v>29487</v>
      </c>
      <c r="M22" s="60">
        <v>217600</v>
      </c>
      <c r="N22" s="61">
        <v>46714</v>
      </c>
      <c r="O22" s="61">
        <v>90</v>
      </c>
      <c r="P22" s="61">
        <v>100</v>
      </c>
      <c r="Q22" s="61">
        <v>46904</v>
      </c>
      <c r="R22" s="62">
        <v>9133</v>
      </c>
      <c r="S22" s="62">
        <v>11961</v>
      </c>
      <c r="T22" s="62">
        <v>0</v>
      </c>
      <c r="U22" s="62">
        <v>21094</v>
      </c>
      <c r="V22" s="40">
        <v>25915</v>
      </c>
      <c r="W22" s="40">
        <v>417</v>
      </c>
      <c r="X22" s="40">
        <v>7087</v>
      </c>
      <c r="Y22" s="40">
        <v>33419</v>
      </c>
      <c r="Z22" s="35">
        <v>2250</v>
      </c>
      <c r="AA22" s="35">
        <v>16</v>
      </c>
      <c r="AB22" s="35">
        <v>270</v>
      </c>
      <c r="AC22" s="35">
        <v>2536</v>
      </c>
      <c r="AD22" s="36">
        <v>3254</v>
      </c>
      <c r="AE22" s="36">
        <v>166</v>
      </c>
      <c r="AF22" s="36">
        <v>995</v>
      </c>
      <c r="AG22" s="36">
        <v>4415</v>
      </c>
      <c r="AH22" s="37">
        <v>552</v>
      </c>
      <c r="AI22" s="37">
        <v>53</v>
      </c>
      <c r="AJ22" s="37">
        <v>142</v>
      </c>
      <c r="AK22" s="37">
        <v>747</v>
      </c>
    </row>
    <row r="23" spans="1:37" s="38" customFormat="1" x14ac:dyDescent="0.3">
      <c r="A23" s="34" t="s">
        <v>17</v>
      </c>
      <c r="B23" s="44">
        <v>105930</v>
      </c>
      <c r="C23" s="44">
        <v>13699</v>
      </c>
      <c r="D23" s="45">
        <v>11089</v>
      </c>
      <c r="E23" s="46">
        <v>130718</v>
      </c>
      <c r="F23" s="59">
        <v>48562</v>
      </c>
      <c r="G23" s="59">
        <v>147</v>
      </c>
      <c r="H23" s="59">
        <v>485</v>
      </c>
      <c r="I23" s="59">
        <v>49194</v>
      </c>
      <c r="J23" s="60">
        <v>47911</v>
      </c>
      <c r="K23" s="60">
        <v>13328</v>
      </c>
      <c r="L23" s="60">
        <v>8946</v>
      </c>
      <c r="M23" s="60">
        <v>70185</v>
      </c>
      <c r="N23" s="61">
        <v>1</v>
      </c>
      <c r="O23" s="61">
        <v>1</v>
      </c>
      <c r="P23" s="61">
        <v>4</v>
      </c>
      <c r="Q23" s="61">
        <v>6</v>
      </c>
      <c r="R23" s="62">
        <v>3260</v>
      </c>
      <c r="S23" s="62">
        <v>0</v>
      </c>
      <c r="T23" s="62">
        <v>1361</v>
      </c>
      <c r="U23" s="62">
        <v>4621</v>
      </c>
      <c r="V23" s="40">
        <v>4560</v>
      </c>
      <c r="W23" s="40">
        <v>13</v>
      </c>
      <c r="X23" s="40">
        <v>0</v>
      </c>
      <c r="Y23" s="40">
        <v>4573</v>
      </c>
      <c r="Z23" s="35">
        <v>293</v>
      </c>
      <c r="AA23" s="35">
        <v>0</v>
      </c>
      <c r="AB23" s="35">
        <v>40</v>
      </c>
      <c r="AC23" s="35">
        <v>333</v>
      </c>
      <c r="AD23" s="36">
        <v>1330</v>
      </c>
      <c r="AE23" s="36">
        <v>210</v>
      </c>
      <c r="AF23" s="36">
        <v>253</v>
      </c>
      <c r="AG23" s="36">
        <v>1793</v>
      </c>
      <c r="AH23" s="37">
        <v>13</v>
      </c>
      <c r="AI23" s="37">
        <v>0</v>
      </c>
      <c r="AJ23" s="37">
        <v>0</v>
      </c>
      <c r="AK23" s="37">
        <v>13</v>
      </c>
    </row>
    <row r="24" spans="1:37" s="38" customFormat="1" x14ac:dyDescent="0.3">
      <c r="A24" s="34" t="s">
        <v>18</v>
      </c>
      <c r="B24" s="44">
        <v>589815</v>
      </c>
      <c r="C24" s="44">
        <v>147213</v>
      </c>
      <c r="D24" s="45">
        <v>174923</v>
      </c>
      <c r="E24" s="46">
        <v>911951</v>
      </c>
      <c r="F24" s="59">
        <v>78363</v>
      </c>
      <c r="G24" s="59">
        <v>2457</v>
      </c>
      <c r="H24" s="59">
        <v>2351</v>
      </c>
      <c r="I24" s="59">
        <v>83171</v>
      </c>
      <c r="J24" s="60">
        <v>198965</v>
      </c>
      <c r="K24" s="60">
        <v>44023</v>
      </c>
      <c r="L24" s="60">
        <v>27496</v>
      </c>
      <c r="M24" s="60">
        <v>270484</v>
      </c>
      <c r="N24" s="61">
        <v>404</v>
      </c>
      <c r="O24" s="61">
        <v>15</v>
      </c>
      <c r="P24" s="61">
        <v>6</v>
      </c>
      <c r="Q24" s="61">
        <v>425</v>
      </c>
      <c r="R24" s="62">
        <v>1680</v>
      </c>
      <c r="S24" s="62">
        <v>3258</v>
      </c>
      <c r="T24" s="62">
        <v>0</v>
      </c>
      <c r="U24" s="62">
        <v>4938</v>
      </c>
      <c r="V24" s="40">
        <v>287874</v>
      </c>
      <c r="W24" s="40">
        <v>88443</v>
      </c>
      <c r="X24" s="40">
        <v>143411</v>
      </c>
      <c r="Y24" s="40">
        <v>519728</v>
      </c>
      <c r="Z24" s="35">
        <v>13556</v>
      </c>
      <c r="AA24" s="35">
        <v>428</v>
      </c>
      <c r="AB24" s="35">
        <v>272</v>
      </c>
      <c r="AC24" s="35">
        <v>14256</v>
      </c>
      <c r="AD24" s="36">
        <v>7903</v>
      </c>
      <c r="AE24" s="36">
        <v>8415</v>
      </c>
      <c r="AF24" s="36">
        <v>1275</v>
      </c>
      <c r="AG24" s="36">
        <v>17593</v>
      </c>
      <c r="AH24" s="37">
        <v>1070</v>
      </c>
      <c r="AI24" s="37">
        <v>174</v>
      </c>
      <c r="AJ24" s="37">
        <v>112</v>
      </c>
      <c r="AK24" s="37">
        <v>1356</v>
      </c>
    </row>
    <row r="25" spans="1:37" s="100" customFormat="1" x14ac:dyDescent="0.3">
      <c r="A25" s="39" t="s">
        <v>19</v>
      </c>
      <c r="B25" s="84">
        <v>968735</v>
      </c>
      <c r="C25" s="84">
        <v>207084</v>
      </c>
      <c r="D25" s="85">
        <v>224835</v>
      </c>
      <c r="E25" s="86">
        <v>1400654</v>
      </c>
      <c r="F25" s="87">
        <v>156433</v>
      </c>
      <c r="G25" s="87">
        <v>3624</v>
      </c>
      <c r="H25" s="87">
        <v>3578</v>
      </c>
      <c r="I25" s="87">
        <v>163635</v>
      </c>
      <c r="J25" s="88">
        <v>402540</v>
      </c>
      <c r="K25" s="88">
        <v>89800</v>
      </c>
      <c r="L25" s="88">
        <v>65929</v>
      </c>
      <c r="M25" s="88">
        <v>558269</v>
      </c>
      <c r="N25" s="89">
        <v>47119</v>
      </c>
      <c r="O25" s="89">
        <v>106</v>
      </c>
      <c r="P25" s="89">
        <v>110</v>
      </c>
      <c r="Q25" s="89">
        <v>47335</v>
      </c>
      <c r="R25" s="90">
        <v>14073</v>
      </c>
      <c r="S25" s="90">
        <v>15219</v>
      </c>
      <c r="T25" s="90">
        <v>1361</v>
      </c>
      <c r="U25" s="90">
        <v>30653</v>
      </c>
      <c r="V25" s="96">
        <v>318349</v>
      </c>
      <c r="W25" s="96">
        <v>88873</v>
      </c>
      <c r="X25" s="96">
        <v>150498</v>
      </c>
      <c r="Y25" s="96">
        <v>557720</v>
      </c>
      <c r="Z25" s="97">
        <v>16099</v>
      </c>
      <c r="AA25" s="97">
        <v>444</v>
      </c>
      <c r="AB25" s="97">
        <v>582</v>
      </c>
      <c r="AC25" s="97">
        <v>17125</v>
      </c>
      <c r="AD25" s="98">
        <v>12487</v>
      </c>
      <c r="AE25" s="98">
        <v>8791</v>
      </c>
      <c r="AF25" s="98">
        <v>2523</v>
      </c>
      <c r="AG25" s="98">
        <v>23801</v>
      </c>
      <c r="AH25" s="99">
        <v>1635</v>
      </c>
      <c r="AI25" s="99">
        <v>227</v>
      </c>
      <c r="AJ25" s="99">
        <v>254</v>
      </c>
      <c r="AK25" s="99">
        <v>2116</v>
      </c>
    </row>
    <row r="26" spans="1:37" s="38" customFormat="1" x14ac:dyDescent="0.3">
      <c r="A26" s="34" t="s">
        <v>4</v>
      </c>
      <c r="B26" s="44">
        <v>269838</v>
      </c>
      <c r="C26" s="44">
        <v>49553</v>
      </c>
      <c r="D26" s="45">
        <v>49247</v>
      </c>
      <c r="E26" s="46">
        <v>368638</v>
      </c>
      <c r="F26" s="59">
        <v>28513</v>
      </c>
      <c r="G26" s="59">
        <v>1259</v>
      </c>
      <c r="H26" s="59">
        <v>900</v>
      </c>
      <c r="I26" s="59">
        <v>30672</v>
      </c>
      <c r="J26" s="60">
        <v>154365</v>
      </c>
      <c r="K26" s="60">
        <v>37009</v>
      </c>
      <c r="L26" s="60">
        <v>35892</v>
      </c>
      <c r="M26" s="60">
        <v>227266</v>
      </c>
      <c r="N26" s="61">
        <v>45188</v>
      </c>
      <c r="O26" s="61">
        <v>85</v>
      </c>
      <c r="P26" s="61">
        <v>143</v>
      </c>
      <c r="Q26" s="61">
        <v>45416</v>
      </c>
      <c r="R26" s="62">
        <v>9223</v>
      </c>
      <c r="S26" s="62">
        <v>10550</v>
      </c>
      <c r="T26" s="62">
        <v>0</v>
      </c>
      <c r="U26" s="62">
        <v>19773</v>
      </c>
      <c r="V26" s="40">
        <v>26525</v>
      </c>
      <c r="W26" s="40">
        <v>405</v>
      </c>
      <c r="X26" s="40">
        <v>10984</v>
      </c>
      <c r="Y26" s="40">
        <v>37914</v>
      </c>
      <c r="Z26" s="35">
        <v>2271</v>
      </c>
      <c r="AA26" s="35">
        <v>18</v>
      </c>
      <c r="AB26" s="35">
        <v>198</v>
      </c>
      <c r="AC26" s="35">
        <v>2487</v>
      </c>
      <c r="AD26" s="36">
        <v>3224</v>
      </c>
      <c r="AE26" s="36">
        <v>166</v>
      </c>
      <c r="AF26" s="36">
        <v>994</v>
      </c>
      <c r="AG26" s="36">
        <v>4384</v>
      </c>
      <c r="AH26" s="37">
        <v>529</v>
      </c>
      <c r="AI26" s="37">
        <v>61</v>
      </c>
      <c r="AJ26" s="37">
        <v>136</v>
      </c>
      <c r="AK26" s="37">
        <v>726</v>
      </c>
    </row>
    <row r="27" spans="1:37" s="38" customFormat="1" x14ac:dyDescent="0.3">
      <c r="A27" s="34" t="s">
        <v>20</v>
      </c>
      <c r="B27" s="44">
        <v>105572</v>
      </c>
      <c r="C27" s="44">
        <v>16242</v>
      </c>
      <c r="D27" s="45">
        <v>11195</v>
      </c>
      <c r="E27" s="46">
        <v>133009</v>
      </c>
      <c r="F27" s="59">
        <v>48034</v>
      </c>
      <c r="G27" s="59">
        <v>147</v>
      </c>
      <c r="H27" s="59">
        <v>484</v>
      </c>
      <c r="I27" s="59">
        <v>48665</v>
      </c>
      <c r="J27" s="60">
        <v>47081</v>
      </c>
      <c r="K27" s="60">
        <v>15870</v>
      </c>
      <c r="L27" s="60">
        <v>9394</v>
      </c>
      <c r="M27" s="60">
        <v>72345</v>
      </c>
      <c r="N27" s="61">
        <v>1</v>
      </c>
      <c r="O27" s="61">
        <v>1</v>
      </c>
      <c r="P27" s="61">
        <v>5</v>
      </c>
      <c r="Q27" s="61">
        <v>7</v>
      </c>
      <c r="R27" s="62">
        <v>3279</v>
      </c>
      <c r="S27" s="62">
        <v>0</v>
      </c>
      <c r="T27" s="62">
        <v>1036</v>
      </c>
      <c r="U27" s="62">
        <v>4315</v>
      </c>
      <c r="V27" s="40">
        <v>5491</v>
      </c>
      <c r="W27" s="40">
        <v>14</v>
      </c>
      <c r="X27" s="40">
        <v>0</v>
      </c>
      <c r="Y27" s="40">
        <v>5505</v>
      </c>
      <c r="Z27" s="35">
        <v>292</v>
      </c>
      <c r="AA27" s="35">
        <v>0</v>
      </c>
      <c r="AB27" s="35">
        <v>23</v>
      </c>
      <c r="AC27" s="35">
        <v>315</v>
      </c>
      <c r="AD27" s="36">
        <v>1381</v>
      </c>
      <c r="AE27" s="36">
        <v>210</v>
      </c>
      <c r="AF27" s="36">
        <v>253</v>
      </c>
      <c r="AG27" s="36">
        <v>1844</v>
      </c>
      <c r="AH27" s="37">
        <v>13</v>
      </c>
      <c r="AI27" s="37">
        <v>0</v>
      </c>
      <c r="AJ27" s="37">
        <v>0</v>
      </c>
      <c r="AK27" s="37">
        <v>13</v>
      </c>
    </row>
    <row r="28" spans="1:37" s="38" customFormat="1" x14ac:dyDescent="0.3">
      <c r="A28" s="34" t="s">
        <v>21</v>
      </c>
      <c r="B28" s="44">
        <v>592732</v>
      </c>
      <c r="C28" s="44">
        <v>155380</v>
      </c>
      <c r="D28" s="45">
        <v>200615</v>
      </c>
      <c r="E28" s="46">
        <v>948727</v>
      </c>
      <c r="F28" s="59">
        <v>78173</v>
      </c>
      <c r="G28" s="59">
        <v>2469</v>
      </c>
      <c r="H28" s="59">
        <v>2314</v>
      </c>
      <c r="I28" s="59">
        <v>82956</v>
      </c>
      <c r="J28" s="60">
        <v>195271</v>
      </c>
      <c r="K28" s="60">
        <v>46998</v>
      </c>
      <c r="L28" s="60">
        <v>34414</v>
      </c>
      <c r="M28" s="60">
        <v>276683</v>
      </c>
      <c r="N28" s="61">
        <v>590</v>
      </c>
      <c r="O28" s="61">
        <v>16</v>
      </c>
      <c r="P28" s="61">
        <v>5</v>
      </c>
      <c r="Q28" s="61">
        <v>611</v>
      </c>
      <c r="R28" s="62">
        <v>1610</v>
      </c>
      <c r="S28" s="62">
        <v>3334</v>
      </c>
      <c r="T28" s="62">
        <v>0</v>
      </c>
      <c r="U28" s="62">
        <v>4944</v>
      </c>
      <c r="V28" s="40">
        <v>290199</v>
      </c>
      <c r="W28" s="40">
        <v>92218</v>
      </c>
      <c r="X28" s="40">
        <v>162230</v>
      </c>
      <c r="Y28" s="40">
        <v>544647</v>
      </c>
      <c r="Z28" s="35">
        <v>17698</v>
      </c>
      <c r="AA28" s="35">
        <v>420</v>
      </c>
      <c r="AB28" s="35">
        <v>264</v>
      </c>
      <c r="AC28" s="35">
        <v>18382</v>
      </c>
      <c r="AD28" s="36">
        <v>8126</v>
      </c>
      <c r="AE28" s="36">
        <v>9749</v>
      </c>
      <c r="AF28" s="36">
        <v>1277</v>
      </c>
      <c r="AG28" s="36">
        <v>19152</v>
      </c>
      <c r="AH28" s="37">
        <v>1065</v>
      </c>
      <c r="AI28" s="37">
        <v>176</v>
      </c>
      <c r="AJ28" s="37">
        <v>111</v>
      </c>
      <c r="AK28" s="37">
        <v>1352</v>
      </c>
    </row>
    <row r="29" spans="1:37" s="100" customFormat="1" x14ac:dyDescent="0.3">
      <c r="A29" s="39" t="s">
        <v>22</v>
      </c>
      <c r="B29" s="84">
        <v>968142</v>
      </c>
      <c r="C29" s="84">
        <v>221175</v>
      </c>
      <c r="D29" s="85">
        <v>261057</v>
      </c>
      <c r="E29" s="86">
        <v>1450374</v>
      </c>
      <c r="F29" s="87">
        <v>154720</v>
      </c>
      <c r="G29" s="87">
        <v>3875</v>
      </c>
      <c r="H29" s="87">
        <v>3698</v>
      </c>
      <c r="I29" s="87">
        <v>162293</v>
      </c>
      <c r="J29" s="88">
        <v>396717</v>
      </c>
      <c r="K29" s="88">
        <v>99877</v>
      </c>
      <c r="L29" s="88">
        <v>79700</v>
      </c>
      <c r="M29" s="88">
        <v>576294</v>
      </c>
      <c r="N29" s="89">
        <v>45779</v>
      </c>
      <c r="O29" s="89">
        <v>102</v>
      </c>
      <c r="P29" s="89">
        <v>153</v>
      </c>
      <c r="Q29" s="89">
        <v>46034</v>
      </c>
      <c r="R29" s="90">
        <v>14112</v>
      </c>
      <c r="S29" s="90">
        <v>13884</v>
      </c>
      <c r="T29" s="90">
        <v>1036</v>
      </c>
      <c r="U29" s="90">
        <v>29032</v>
      </c>
      <c r="V29" s="96">
        <v>322215</v>
      </c>
      <c r="W29" s="96">
        <v>92637</v>
      </c>
      <c r="X29" s="96">
        <v>173214</v>
      </c>
      <c r="Y29" s="96">
        <v>588066</v>
      </c>
      <c r="Z29" s="97">
        <v>20261</v>
      </c>
      <c r="AA29" s="97">
        <v>438</v>
      </c>
      <c r="AB29" s="97">
        <v>485</v>
      </c>
      <c r="AC29" s="97">
        <v>21184</v>
      </c>
      <c r="AD29" s="98">
        <v>12731</v>
      </c>
      <c r="AE29" s="98">
        <v>10125</v>
      </c>
      <c r="AF29" s="98">
        <v>2524</v>
      </c>
      <c r="AG29" s="98">
        <v>25380</v>
      </c>
      <c r="AH29" s="99">
        <v>1607</v>
      </c>
      <c r="AI29" s="99">
        <v>237</v>
      </c>
      <c r="AJ29" s="99">
        <v>247</v>
      </c>
      <c r="AK29" s="99">
        <v>2091</v>
      </c>
    </row>
    <row r="30" spans="1:37" s="38" customFormat="1" x14ac:dyDescent="0.3">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3">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3">
      <c r="A32" s="34" t="s">
        <v>24</v>
      </c>
      <c r="B32" s="44">
        <v>1516658</v>
      </c>
      <c r="C32" s="44">
        <v>263978</v>
      </c>
      <c r="D32" s="44">
        <v>488016</v>
      </c>
      <c r="E32" s="46">
        <v>2268652</v>
      </c>
      <c r="F32" s="59">
        <v>102243</v>
      </c>
      <c r="G32" s="59">
        <v>6876</v>
      </c>
      <c r="H32" s="59">
        <v>8082</v>
      </c>
      <c r="I32" s="59">
        <v>117201</v>
      </c>
      <c r="J32" s="60">
        <v>516901</v>
      </c>
      <c r="K32" s="60">
        <v>92908</v>
      </c>
      <c r="L32" s="60">
        <v>119757</v>
      </c>
      <c r="M32" s="60">
        <v>729566</v>
      </c>
      <c r="N32" s="61">
        <v>124640</v>
      </c>
      <c r="O32" s="61">
        <v>318</v>
      </c>
      <c r="P32" s="61">
        <v>1170</v>
      </c>
      <c r="Q32" s="61">
        <v>126128</v>
      </c>
      <c r="R32" s="62">
        <v>24986</v>
      </c>
      <c r="S32" s="62">
        <v>28991</v>
      </c>
      <c r="T32" s="62">
        <v>3500</v>
      </c>
      <c r="U32" s="62">
        <v>57477</v>
      </c>
      <c r="V32" s="40">
        <v>605629</v>
      </c>
      <c r="W32" s="40">
        <v>97579</v>
      </c>
      <c r="X32" s="40">
        <v>291528</v>
      </c>
      <c r="Y32" s="40">
        <v>994736</v>
      </c>
      <c r="Z32" s="35">
        <v>84521</v>
      </c>
      <c r="AA32" s="35">
        <v>12000</v>
      </c>
      <c r="AB32" s="35">
        <v>11262</v>
      </c>
      <c r="AC32" s="35">
        <v>107783</v>
      </c>
      <c r="AD32" s="36">
        <v>42434</v>
      </c>
      <c r="AE32" s="36">
        <v>23689</v>
      </c>
      <c r="AF32" s="36">
        <v>48616</v>
      </c>
      <c r="AG32" s="36">
        <v>114739</v>
      </c>
      <c r="AH32" s="37">
        <v>15304</v>
      </c>
      <c r="AI32" s="37">
        <v>1617</v>
      </c>
      <c r="AJ32" s="37">
        <v>4101</v>
      </c>
      <c r="AK32" s="37">
        <v>21022</v>
      </c>
    </row>
    <row r="33" spans="1:37" s="38" customFormat="1" x14ac:dyDescent="0.3">
      <c r="A33" s="34" t="s">
        <v>47</v>
      </c>
      <c r="B33" s="44">
        <v>248813</v>
      </c>
      <c r="C33" s="44">
        <v>53833</v>
      </c>
      <c r="D33" s="44">
        <v>163967</v>
      </c>
      <c r="E33" s="46">
        <v>466613</v>
      </c>
      <c r="F33" s="59">
        <v>43287</v>
      </c>
      <c r="G33" s="59">
        <v>2706</v>
      </c>
      <c r="H33" s="59">
        <v>4196</v>
      </c>
      <c r="I33" s="59">
        <v>50189</v>
      </c>
      <c r="J33" s="60">
        <v>51654</v>
      </c>
      <c r="K33" s="60">
        <v>16629</v>
      </c>
      <c r="L33" s="60">
        <v>36766</v>
      </c>
      <c r="M33" s="60">
        <v>105049</v>
      </c>
      <c r="N33" s="61">
        <v>9872</v>
      </c>
      <c r="O33" s="61">
        <v>308</v>
      </c>
      <c r="P33" s="61">
        <v>497</v>
      </c>
      <c r="Q33" s="61">
        <v>10677</v>
      </c>
      <c r="R33" s="62">
        <v>5399</v>
      </c>
      <c r="S33" s="62">
        <v>6897</v>
      </c>
      <c r="T33" s="62">
        <v>3141</v>
      </c>
      <c r="U33" s="62">
        <v>15437</v>
      </c>
      <c r="V33" s="40">
        <v>44582</v>
      </c>
      <c r="W33" s="40">
        <v>9964</v>
      </c>
      <c r="X33" s="40">
        <v>48613</v>
      </c>
      <c r="Y33" s="40">
        <v>103159</v>
      </c>
      <c r="Z33" s="35">
        <v>31572</v>
      </c>
      <c r="AA33" s="35">
        <v>1709</v>
      </c>
      <c r="AB33" s="35">
        <v>8558</v>
      </c>
      <c r="AC33" s="35">
        <v>41839</v>
      </c>
      <c r="AD33" s="36">
        <v>47485</v>
      </c>
      <c r="AE33" s="36">
        <v>12893</v>
      </c>
      <c r="AF33" s="36">
        <v>51959</v>
      </c>
      <c r="AG33" s="36">
        <v>112337</v>
      </c>
      <c r="AH33" s="37">
        <v>14962</v>
      </c>
      <c r="AI33" s="37">
        <v>2727</v>
      </c>
      <c r="AJ33" s="37">
        <v>10237</v>
      </c>
      <c r="AK33" s="37">
        <v>27926</v>
      </c>
    </row>
    <row r="34" spans="1:37" s="38" customFormat="1" x14ac:dyDescent="0.3">
      <c r="A34" s="34" t="s">
        <v>25</v>
      </c>
      <c r="B34" s="44">
        <v>64225</v>
      </c>
      <c r="C34" s="44">
        <v>6919</v>
      </c>
      <c r="D34" s="44">
        <v>20425</v>
      </c>
      <c r="E34" s="46">
        <v>91569</v>
      </c>
      <c r="F34" s="59">
        <v>5516</v>
      </c>
      <c r="G34" s="59">
        <v>452</v>
      </c>
      <c r="H34" s="59">
        <v>417</v>
      </c>
      <c r="I34" s="59">
        <v>6385</v>
      </c>
      <c r="J34" s="60">
        <v>12140</v>
      </c>
      <c r="K34" s="60">
        <v>1330</v>
      </c>
      <c r="L34" s="60">
        <v>1806</v>
      </c>
      <c r="M34" s="60">
        <v>15276</v>
      </c>
      <c r="N34" s="61">
        <v>12669</v>
      </c>
      <c r="O34" s="61">
        <v>2923</v>
      </c>
      <c r="P34" s="61">
        <v>674</v>
      </c>
      <c r="Q34" s="61">
        <v>16266</v>
      </c>
      <c r="R34" s="62">
        <v>767</v>
      </c>
      <c r="S34" s="62">
        <v>397</v>
      </c>
      <c r="T34" s="62">
        <v>232</v>
      </c>
      <c r="U34" s="62">
        <v>1396</v>
      </c>
      <c r="V34" s="40">
        <v>8073</v>
      </c>
      <c r="W34" s="40">
        <v>456</v>
      </c>
      <c r="X34" s="40">
        <v>6381</v>
      </c>
      <c r="Y34" s="40">
        <v>14910</v>
      </c>
      <c r="Z34" s="35">
        <v>10720</v>
      </c>
      <c r="AA34" s="35">
        <v>213</v>
      </c>
      <c r="AB34" s="35">
        <v>859</v>
      </c>
      <c r="AC34" s="35">
        <v>11792</v>
      </c>
      <c r="AD34" s="36">
        <v>12493</v>
      </c>
      <c r="AE34" s="36">
        <v>1060</v>
      </c>
      <c r="AF34" s="36">
        <v>9938</v>
      </c>
      <c r="AG34" s="36">
        <v>23491</v>
      </c>
      <c r="AH34" s="37">
        <v>1847</v>
      </c>
      <c r="AI34" s="37">
        <v>88</v>
      </c>
      <c r="AJ34" s="37">
        <v>118</v>
      </c>
      <c r="AK34" s="37">
        <v>2053</v>
      </c>
    </row>
    <row r="35" spans="1:37" s="38" customFormat="1" x14ac:dyDescent="0.3">
      <c r="A35" s="34" t="s">
        <v>26</v>
      </c>
      <c r="B35" s="44">
        <v>10620</v>
      </c>
      <c r="C35" s="44">
        <v>1425</v>
      </c>
      <c r="D35" s="44">
        <v>4308</v>
      </c>
      <c r="E35" s="46">
        <v>16353</v>
      </c>
      <c r="F35" s="59">
        <v>2396</v>
      </c>
      <c r="G35" s="59">
        <v>22</v>
      </c>
      <c r="H35" s="59">
        <v>80</v>
      </c>
      <c r="I35" s="59">
        <v>2498</v>
      </c>
      <c r="J35" s="60">
        <v>3774</v>
      </c>
      <c r="K35" s="60">
        <v>590</v>
      </c>
      <c r="L35" s="60">
        <v>184</v>
      </c>
      <c r="M35" s="60">
        <v>4548</v>
      </c>
      <c r="N35" s="61">
        <v>0</v>
      </c>
      <c r="O35" s="61">
        <v>0</v>
      </c>
      <c r="P35" s="61">
        <v>0</v>
      </c>
      <c r="Q35" s="61">
        <v>0</v>
      </c>
      <c r="R35" s="62">
        <v>50</v>
      </c>
      <c r="S35" s="62">
        <v>245</v>
      </c>
      <c r="T35" s="62">
        <v>1</v>
      </c>
      <c r="U35" s="62">
        <v>296</v>
      </c>
      <c r="V35" s="40">
        <v>1445</v>
      </c>
      <c r="W35" s="40">
        <v>251</v>
      </c>
      <c r="X35" s="40">
        <v>3271</v>
      </c>
      <c r="Y35" s="40">
        <v>4967</v>
      </c>
      <c r="Z35" s="35">
        <v>156</v>
      </c>
      <c r="AA35" s="35">
        <v>230</v>
      </c>
      <c r="AB35" s="35">
        <v>69</v>
      </c>
      <c r="AC35" s="35">
        <v>455</v>
      </c>
      <c r="AD35" s="36">
        <v>2205</v>
      </c>
      <c r="AE35" s="36">
        <v>87</v>
      </c>
      <c r="AF35" s="36">
        <v>306</v>
      </c>
      <c r="AG35" s="36">
        <v>2598</v>
      </c>
      <c r="AH35" s="37">
        <v>594</v>
      </c>
      <c r="AI35" s="37">
        <v>0</v>
      </c>
      <c r="AJ35" s="37">
        <v>397</v>
      </c>
      <c r="AK35" s="37">
        <v>991</v>
      </c>
    </row>
    <row r="36" spans="1:37" s="38" customFormat="1" x14ac:dyDescent="0.3">
      <c r="A36" s="34" t="s">
        <v>27</v>
      </c>
      <c r="B36" s="44">
        <v>41295</v>
      </c>
      <c r="C36" s="44">
        <v>7651</v>
      </c>
      <c r="D36" s="44">
        <v>43365</v>
      </c>
      <c r="E36" s="46">
        <v>92311</v>
      </c>
      <c r="F36" s="59">
        <v>9080</v>
      </c>
      <c r="G36" s="59">
        <v>302</v>
      </c>
      <c r="H36" s="59">
        <v>697</v>
      </c>
      <c r="I36" s="59">
        <v>10079</v>
      </c>
      <c r="J36" s="60">
        <v>8308</v>
      </c>
      <c r="K36" s="60">
        <v>2871</v>
      </c>
      <c r="L36" s="60">
        <v>6832</v>
      </c>
      <c r="M36" s="60">
        <v>18011</v>
      </c>
      <c r="N36" s="61">
        <v>160</v>
      </c>
      <c r="O36" s="61">
        <v>131</v>
      </c>
      <c r="P36" s="61">
        <v>66</v>
      </c>
      <c r="Q36" s="61">
        <v>357</v>
      </c>
      <c r="R36" s="62">
        <v>274</v>
      </c>
      <c r="S36" s="62">
        <v>225</v>
      </c>
      <c r="T36" s="62">
        <v>200</v>
      </c>
      <c r="U36" s="62">
        <v>699</v>
      </c>
      <c r="V36" s="40">
        <v>10750</v>
      </c>
      <c r="W36" s="40">
        <v>2004</v>
      </c>
      <c r="X36" s="40">
        <v>11073</v>
      </c>
      <c r="Y36" s="40">
        <v>23827</v>
      </c>
      <c r="Z36" s="35">
        <v>5604</v>
      </c>
      <c r="AA36" s="35">
        <v>191</v>
      </c>
      <c r="AB36" s="35">
        <v>3231</v>
      </c>
      <c r="AC36" s="35">
        <v>9026</v>
      </c>
      <c r="AD36" s="36">
        <v>5372</v>
      </c>
      <c r="AE36" s="36">
        <v>1441</v>
      </c>
      <c r="AF36" s="36">
        <v>19130</v>
      </c>
      <c r="AG36" s="36">
        <v>25943</v>
      </c>
      <c r="AH36" s="37">
        <v>1747</v>
      </c>
      <c r="AI36" s="37">
        <v>486</v>
      </c>
      <c r="AJ36" s="37">
        <v>2136</v>
      </c>
      <c r="AK36" s="37">
        <v>4369</v>
      </c>
    </row>
    <row r="37" spans="1:37" s="38" customFormat="1" x14ac:dyDescent="0.3">
      <c r="A37" s="34" t="s">
        <v>28</v>
      </c>
      <c r="B37" s="44">
        <v>7323</v>
      </c>
      <c r="C37" s="44">
        <v>2061</v>
      </c>
      <c r="D37" s="44">
        <v>4427</v>
      </c>
      <c r="E37" s="46">
        <v>13811</v>
      </c>
      <c r="F37" s="59">
        <v>1381</v>
      </c>
      <c r="G37" s="59">
        <v>693</v>
      </c>
      <c r="H37" s="59">
        <v>276</v>
      </c>
      <c r="I37" s="59">
        <v>2350</v>
      </c>
      <c r="J37" s="60">
        <v>1231</v>
      </c>
      <c r="K37" s="60">
        <v>301</v>
      </c>
      <c r="L37" s="60">
        <v>664</v>
      </c>
      <c r="M37" s="60">
        <v>2196</v>
      </c>
      <c r="N37" s="61">
        <v>47</v>
      </c>
      <c r="O37" s="61">
        <v>5</v>
      </c>
      <c r="P37" s="61">
        <v>15</v>
      </c>
      <c r="Q37" s="61">
        <v>67</v>
      </c>
      <c r="R37" s="62">
        <v>508</v>
      </c>
      <c r="S37" s="62">
        <v>13</v>
      </c>
      <c r="T37" s="62">
        <v>1169</v>
      </c>
      <c r="U37" s="62">
        <v>1690</v>
      </c>
      <c r="V37" s="40">
        <v>661</v>
      </c>
      <c r="W37" s="40">
        <v>133</v>
      </c>
      <c r="X37" s="40">
        <v>685</v>
      </c>
      <c r="Y37" s="40">
        <v>1479</v>
      </c>
      <c r="Z37" s="35">
        <v>2298</v>
      </c>
      <c r="AA37" s="35">
        <v>725</v>
      </c>
      <c r="AB37" s="35">
        <v>1064</v>
      </c>
      <c r="AC37" s="35">
        <v>4087</v>
      </c>
      <c r="AD37" s="36">
        <v>744</v>
      </c>
      <c r="AE37" s="36">
        <v>151</v>
      </c>
      <c r="AF37" s="36">
        <v>169</v>
      </c>
      <c r="AG37" s="36">
        <v>1064</v>
      </c>
      <c r="AH37" s="37">
        <v>453</v>
      </c>
      <c r="AI37" s="37">
        <v>40</v>
      </c>
      <c r="AJ37" s="37">
        <v>385</v>
      </c>
      <c r="AK37" s="37">
        <v>878</v>
      </c>
    </row>
    <row r="38" spans="1:37" s="38" customFormat="1" x14ac:dyDescent="0.3">
      <c r="A38" s="34" t="s">
        <v>29</v>
      </c>
      <c r="B38" s="44">
        <v>70362</v>
      </c>
      <c r="C38" s="44">
        <v>7907</v>
      </c>
      <c r="D38" s="44">
        <v>13787</v>
      </c>
      <c r="E38" s="46">
        <v>92056</v>
      </c>
      <c r="F38" s="59">
        <v>14112</v>
      </c>
      <c r="G38" s="59">
        <v>705</v>
      </c>
      <c r="H38" s="59">
        <v>1412</v>
      </c>
      <c r="I38" s="59">
        <v>16229</v>
      </c>
      <c r="J38" s="60">
        <v>13278</v>
      </c>
      <c r="K38" s="60">
        <v>2474</v>
      </c>
      <c r="L38" s="60">
        <v>3744</v>
      </c>
      <c r="M38" s="60">
        <v>19496</v>
      </c>
      <c r="N38" s="61">
        <v>8560</v>
      </c>
      <c r="O38" s="61">
        <v>1284</v>
      </c>
      <c r="P38" s="61">
        <v>244</v>
      </c>
      <c r="Q38" s="61">
        <v>10088</v>
      </c>
      <c r="R38" s="62">
        <v>918</v>
      </c>
      <c r="S38" s="62">
        <v>254</v>
      </c>
      <c r="T38" s="62">
        <v>0</v>
      </c>
      <c r="U38" s="62">
        <v>1172</v>
      </c>
      <c r="V38" s="40">
        <v>9288</v>
      </c>
      <c r="W38" s="40">
        <v>1160</v>
      </c>
      <c r="X38" s="40">
        <v>4242</v>
      </c>
      <c r="Y38" s="40">
        <v>14690</v>
      </c>
      <c r="Z38" s="35">
        <v>17038</v>
      </c>
      <c r="AA38" s="35">
        <v>1000</v>
      </c>
      <c r="AB38" s="35">
        <v>1445</v>
      </c>
      <c r="AC38" s="35">
        <v>19483</v>
      </c>
      <c r="AD38" s="36">
        <v>5332</v>
      </c>
      <c r="AE38" s="36">
        <v>882</v>
      </c>
      <c r="AF38" s="36">
        <v>1948</v>
      </c>
      <c r="AG38" s="36">
        <v>8162</v>
      </c>
      <c r="AH38" s="37">
        <v>1836</v>
      </c>
      <c r="AI38" s="37">
        <v>148</v>
      </c>
      <c r="AJ38" s="37">
        <v>752</v>
      </c>
      <c r="AK38" s="37">
        <v>2736</v>
      </c>
    </row>
    <row r="39" spans="1:37" s="38" customFormat="1" x14ac:dyDescent="0.3">
      <c r="A39" s="34" t="s">
        <v>52</v>
      </c>
      <c r="B39" s="44">
        <v>30437</v>
      </c>
      <c r="C39" s="44">
        <v>2286</v>
      </c>
      <c r="D39" s="44">
        <v>8191</v>
      </c>
      <c r="E39" s="46">
        <v>40914</v>
      </c>
      <c r="F39" s="59">
        <v>3962</v>
      </c>
      <c r="G39" s="59">
        <v>75</v>
      </c>
      <c r="H39" s="59">
        <v>105</v>
      </c>
      <c r="I39" s="59">
        <v>4142</v>
      </c>
      <c r="J39" s="60">
        <v>8488</v>
      </c>
      <c r="K39" s="60">
        <v>831</v>
      </c>
      <c r="L39" s="60">
        <v>3131</v>
      </c>
      <c r="M39" s="60">
        <v>12450</v>
      </c>
      <c r="N39" s="61">
        <v>5570</v>
      </c>
      <c r="O39" s="61">
        <v>83</v>
      </c>
      <c r="P39" s="61">
        <v>16</v>
      </c>
      <c r="Q39" s="61">
        <v>5669</v>
      </c>
      <c r="R39" s="62">
        <v>1972</v>
      </c>
      <c r="S39" s="62">
        <v>0</v>
      </c>
      <c r="T39" s="62">
        <v>0</v>
      </c>
      <c r="U39" s="62">
        <v>1972</v>
      </c>
      <c r="V39" s="40">
        <v>3083</v>
      </c>
      <c r="W39" s="40">
        <v>1159</v>
      </c>
      <c r="X39" s="40">
        <v>4694</v>
      </c>
      <c r="Y39" s="40">
        <v>8936</v>
      </c>
      <c r="Z39" s="35">
        <v>1553</v>
      </c>
      <c r="AA39" s="35">
        <v>63</v>
      </c>
      <c r="AB39" s="35">
        <v>37</v>
      </c>
      <c r="AC39" s="35">
        <v>1653</v>
      </c>
      <c r="AD39" s="36">
        <v>5427</v>
      </c>
      <c r="AE39" s="36">
        <v>32</v>
      </c>
      <c r="AF39" s="36">
        <v>173</v>
      </c>
      <c r="AG39" s="36">
        <v>5632</v>
      </c>
      <c r="AH39" s="37">
        <v>382</v>
      </c>
      <c r="AI39" s="37">
        <v>43</v>
      </c>
      <c r="AJ39" s="37">
        <v>35</v>
      </c>
      <c r="AK39" s="37">
        <v>460</v>
      </c>
    </row>
    <row r="40" spans="1:37" s="38" customFormat="1" x14ac:dyDescent="0.3">
      <c r="A40" s="34" t="s">
        <v>30</v>
      </c>
      <c r="B40" s="44">
        <v>320650</v>
      </c>
      <c r="C40" s="44">
        <v>66315</v>
      </c>
      <c r="D40" s="44">
        <v>138880</v>
      </c>
      <c r="E40" s="46">
        <v>525845</v>
      </c>
      <c r="F40" s="59">
        <v>51595</v>
      </c>
      <c r="G40" s="59">
        <v>5034</v>
      </c>
      <c r="H40" s="59">
        <v>3361</v>
      </c>
      <c r="I40" s="59">
        <v>59990</v>
      </c>
      <c r="J40" s="60">
        <v>74933</v>
      </c>
      <c r="K40" s="60">
        <v>17386</v>
      </c>
      <c r="L40" s="60">
        <v>30475</v>
      </c>
      <c r="M40" s="60">
        <v>122794</v>
      </c>
      <c r="N40" s="61">
        <v>14966</v>
      </c>
      <c r="O40" s="61">
        <v>3607</v>
      </c>
      <c r="P40" s="61">
        <v>1183</v>
      </c>
      <c r="Q40" s="61">
        <v>19756</v>
      </c>
      <c r="R40" s="62">
        <v>7152</v>
      </c>
      <c r="S40" s="62">
        <v>2173</v>
      </c>
      <c r="T40" s="62">
        <v>3192</v>
      </c>
      <c r="U40" s="62">
        <v>12517</v>
      </c>
      <c r="V40" s="40">
        <v>59999</v>
      </c>
      <c r="W40" s="40">
        <v>20673</v>
      </c>
      <c r="X40" s="40">
        <v>31491</v>
      </c>
      <c r="Y40" s="40">
        <v>112163</v>
      </c>
      <c r="Z40" s="35">
        <v>50037</v>
      </c>
      <c r="AA40" s="35">
        <v>3368</v>
      </c>
      <c r="AB40" s="35">
        <v>16754</v>
      </c>
      <c r="AC40" s="35">
        <v>70159</v>
      </c>
      <c r="AD40" s="36">
        <v>40536</v>
      </c>
      <c r="AE40" s="36">
        <v>9534</v>
      </c>
      <c r="AF40" s="36">
        <v>41979</v>
      </c>
      <c r="AG40" s="36">
        <v>92049</v>
      </c>
      <c r="AH40" s="37">
        <v>21432</v>
      </c>
      <c r="AI40" s="37">
        <v>4540</v>
      </c>
      <c r="AJ40" s="37">
        <v>10445</v>
      </c>
      <c r="AK40" s="37">
        <v>36417</v>
      </c>
    </row>
    <row r="41" spans="1:37" s="100" customFormat="1" x14ac:dyDescent="0.3">
      <c r="A41" s="39" t="s">
        <v>31</v>
      </c>
      <c r="B41" s="84">
        <v>2310383</v>
      </c>
      <c r="C41" s="84">
        <v>412375</v>
      </c>
      <c r="D41" s="84">
        <v>885366</v>
      </c>
      <c r="E41" s="86">
        <v>3608124</v>
      </c>
      <c r="F41" s="87">
        <v>233572</v>
      </c>
      <c r="G41" s="87">
        <v>16865</v>
      </c>
      <c r="H41" s="87">
        <v>18626</v>
      </c>
      <c r="I41" s="87">
        <v>269063</v>
      </c>
      <c r="J41" s="88">
        <v>690707</v>
      </c>
      <c r="K41" s="88">
        <v>135320</v>
      </c>
      <c r="L41" s="88">
        <v>203359</v>
      </c>
      <c r="M41" s="88">
        <v>1029386</v>
      </c>
      <c r="N41" s="89">
        <v>176484</v>
      </c>
      <c r="O41" s="89">
        <v>8659</v>
      </c>
      <c r="P41" s="89">
        <v>3865</v>
      </c>
      <c r="Q41" s="89">
        <v>189008</v>
      </c>
      <c r="R41" s="90">
        <v>42026</v>
      </c>
      <c r="S41" s="90">
        <v>39195</v>
      </c>
      <c r="T41" s="90">
        <v>11435</v>
      </c>
      <c r="U41" s="90">
        <v>92656</v>
      </c>
      <c r="V41" s="96">
        <v>743510</v>
      </c>
      <c r="W41" s="96">
        <v>133379</v>
      </c>
      <c r="X41" s="96">
        <v>401978</v>
      </c>
      <c r="Y41" s="96">
        <v>1278867</v>
      </c>
      <c r="Z41" s="97">
        <v>203499</v>
      </c>
      <c r="AA41" s="97">
        <v>19499</v>
      </c>
      <c r="AB41" s="97">
        <v>43279</v>
      </c>
      <c r="AC41" s="97">
        <v>266277</v>
      </c>
      <c r="AD41" s="98">
        <v>162028</v>
      </c>
      <c r="AE41" s="98">
        <v>49769</v>
      </c>
      <c r="AF41" s="98">
        <v>174218</v>
      </c>
      <c r="AG41" s="98">
        <v>386015</v>
      </c>
      <c r="AH41" s="99">
        <v>58557</v>
      </c>
      <c r="AI41" s="99">
        <v>9689</v>
      </c>
      <c r="AJ41" s="99">
        <v>28606</v>
      </c>
      <c r="AK41" s="99">
        <v>96852</v>
      </c>
    </row>
    <row r="42" spans="1:37" s="38" customFormat="1" x14ac:dyDescent="0.3">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3">
      <c r="A43" s="39" t="s">
        <v>32</v>
      </c>
      <c r="B43" s="44">
        <v>174065</v>
      </c>
      <c r="C43" s="44">
        <v>32002</v>
      </c>
      <c r="D43" s="45">
        <v>68591</v>
      </c>
      <c r="E43" s="46">
        <v>274658</v>
      </c>
      <c r="F43" s="59">
        <v>26956</v>
      </c>
      <c r="G43" s="59">
        <v>1522</v>
      </c>
      <c r="H43" s="59">
        <v>-1284</v>
      </c>
      <c r="I43" s="59">
        <v>27194</v>
      </c>
      <c r="J43" s="60">
        <v>48424</v>
      </c>
      <c r="K43" s="60">
        <v>16344</v>
      </c>
      <c r="L43" s="60">
        <v>12399</v>
      </c>
      <c r="M43" s="60">
        <v>77167</v>
      </c>
      <c r="N43" s="61">
        <v>6885</v>
      </c>
      <c r="O43" s="61">
        <v>1133</v>
      </c>
      <c r="P43" s="61">
        <v>3</v>
      </c>
      <c r="Q43" s="61">
        <v>8021</v>
      </c>
      <c r="R43" s="62">
        <v>1408</v>
      </c>
      <c r="S43" s="62">
        <v>881</v>
      </c>
      <c r="T43" s="62">
        <v>553</v>
      </c>
      <c r="U43" s="62">
        <v>2842</v>
      </c>
      <c r="V43" s="40">
        <v>35292</v>
      </c>
      <c r="W43" s="40">
        <v>5411</v>
      </c>
      <c r="X43" s="40">
        <v>26247</v>
      </c>
      <c r="Y43" s="40">
        <v>66950</v>
      </c>
      <c r="Z43" s="35">
        <v>13421</v>
      </c>
      <c r="AA43" s="35">
        <v>1048</v>
      </c>
      <c r="AB43" s="35">
        <v>5088</v>
      </c>
      <c r="AC43" s="35">
        <v>19557</v>
      </c>
      <c r="AD43" s="36">
        <v>35378</v>
      </c>
      <c r="AE43" s="36">
        <v>4479</v>
      </c>
      <c r="AF43" s="36">
        <v>22700</v>
      </c>
      <c r="AG43" s="36">
        <v>62557</v>
      </c>
      <c r="AH43" s="37">
        <v>6301</v>
      </c>
      <c r="AI43" s="37">
        <v>1184</v>
      </c>
      <c r="AJ43" s="37">
        <v>2885</v>
      </c>
      <c r="AK43" s="37">
        <v>10370</v>
      </c>
    </row>
    <row r="44" spans="1:37" s="38" customFormat="1" x14ac:dyDescent="0.3">
      <c r="A44" s="39" t="s">
        <v>48</v>
      </c>
      <c r="B44" s="44">
        <v>31986</v>
      </c>
      <c r="C44" s="44">
        <v>3982</v>
      </c>
      <c r="D44" s="45">
        <v>12620</v>
      </c>
      <c r="E44" s="46">
        <v>48588</v>
      </c>
      <c r="F44" s="59">
        <v>7344</v>
      </c>
      <c r="G44" s="59">
        <v>255</v>
      </c>
      <c r="H44" s="59">
        <v>291</v>
      </c>
      <c r="I44" s="59">
        <v>7890</v>
      </c>
      <c r="J44" s="60">
        <v>6879</v>
      </c>
      <c r="K44" s="60">
        <v>1865</v>
      </c>
      <c r="L44" s="60">
        <v>1407</v>
      </c>
      <c r="M44" s="60">
        <v>10151</v>
      </c>
      <c r="N44" s="61">
        <v>720</v>
      </c>
      <c r="O44" s="61">
        <v>113</v>
      </c>
      <c r="P44" s="61">
        <v>80</v>
      </c>
      <c r="Q44" s="61">
        <v>913</v>
      </c>
      <c r="R44" s="62">
        <v>351</v>
      </c>
      <c r="S44" s="62">
        <v>52</v>
      </c>
      <c r="T44" s="62">
        <v>0</v>
      </c>
      <c r="U44" s="62">
        <v>403</v>
      </c>
      <c r="V44" s="40">
        <v>7986</v>
      </c>
      <c r="W44" s="40">
        <v>1229</v>
      </c>
      <c r="X44" s="40">
        <v>3537</v>
      </c>
      <c r="Y44" s="40">
        <v>12752</v>
      </c>
      <c r="Z44" s="35">
        <v>3509</v>
      </c>
      <c r="AA44" s="35">
        <v>75</v>
      </c>
      <c r="AB44" s="35">
        <v>701</v>
      </c>
      <c r="AC44" s="35">
        <v>4285</v>
      </c>
      <c r="AD44" s="36">
        <v>3972</v>
      </c>
      <c r="AE44" s="36">
        <v>272</v>
      </c>
      <c r="AF44" s="36">
        <v>6283</v>
      </c>
      <c r="AG44" s="36">
        <v>10527</v>
      </c>
      <c r="AH44" s="37">
        <v>1225</v>
      </c>
      <c r="AI44" s="37">
        <v>121</v>
      </c>
      <c r="AJ44" s="37">
        <v>321</v>
      </c>
      <c r="AK44" s="37">
        <v>1667</v>
      </c>
    </row>
    <row r="45" spans="1:37" s="38" customFormat="1" x14ac:dyDescent="0.3">
      <c r="A45" s="39" t="s">
        <v>33</v>
      </c>
      <c r="B45" s="44">
        <v>29700</v>
      </c>
      <c r="C45" s="44">
        <v>3618</v>
      </c>
      <c r="D45" s="45">
        <v>5697</v>
      </c>
      <c r="E45" s="46">
        <v>39015</v>
      </c>
      <c r="F45" s="59">
        <v>17010</v>
      </c>
      <c r="G45" s="59">
        <v>93</v>
      </c>
      <c r="H45" s="59">
        <v>510</v>
      </c>
      <c r="I45" s="59">
        <v>17613</v>
      </c>
      <c r="J45" s="60">
        <v>4595</v>
      </c>
      <c r="K45" s="60">
        <v>200</v>
      </c>
      <c r="L45" s="60">
        <v>184</v>
      </c>
      <c r="M45" s="60">
        <v>4979</v>
      </c>
      <c r="N45" s="61">
        <v>402</v>
      </c>
      <c r="O45" s="61">
        <v>1145</v>
      </c>
      <c r="P45" s="61">
        <v>3796</v>
      </c>
      <c r="Q45" s="61">
        <v>5343</v>
      </c>
      <c r="R45" s="62">
        <v>410</v>
      </c>
      <c r="S45" s="62">
        <v>0</v>
      </c>
      <c r="T45" s="62">
        <v>0</v>
      </c>
      <c r="U45" s="62">
        <v>410</v>
      </c>
      <c r="V45" s="40">
        <v>2021</v>
      </c>
      <c r="W45" s="40">
        <v>84</v>
      </c>
      <c r="X45" s="40">
        <v>0</v>
      </c>
      <c r="Y45" s="40">
        <v>2105</v>
      </c>
      <c r="Z45" s="35">
        <v>1002</v>
      </c>
      <c r="AA45" s="35">
        <v>438</v>
      </c>
      <c r="AB45" s="35">
        <v>1</v>
      </c>
      <c r="AC45" s="35">
        <v>1441</v>
      </c>
      <c r="AD45" s="36">
        <v>3981</v>
      </c>
      <c r="AE45" s="36">
        <v>1530</v>
      </c>
      <c r="AF45" s="36">
        <v>309</v>
      </c>
      <c r="AG45" s="36">
        <v>5820</v>
      </c>
      <c r="AH45" s="37">
        <v>279</v>
      </c>
      <c r="AI45" s="37">
        <v>128</v>
      </c>
      <c r="AJ45" s="37">
        <v>897</v>
      </c>
      <c r="AK45" s="37">
        <v>1304</v>
      </c>
    </row>
    <row r="46" spans="1:37" s="38" customFormat="1" x14ac:dyDescent="0.3">
      <c r="A46" s="39" t="s">
        <v>49</v>
      </c>
      <c r="B46" s="44">
        <v>2834698</v>
      </c>
      <c r="C46" s="44">
        <v>330020</v>
      </c>
      <c r="D46" s="46">
        <v>487334</v>
      </c>
      <c r="E46" s="46">
        <v>3652052</v>
      </c>
      <c r="F46" s="59">
        <v>597110</v>
      </c>
      <c r="G46" s="59">
        <v>36858</v>
      </c>
      <c r="H46" s="59">
        <v>25870</v>
      </c>
      <c r="I46" s="59">
        <v>659838</v>
      </c>
      <c r="J46" s="60">
        <v>470564</v>
      </c>
      <c r="K46" s="60">
        <v>77110</v>
      </c>
      <c r="L46" s="60">
        <v>133320</v>
      </c>
      <c r="M46" s="60">
        <v>680994</v>
      </c>
      <c r="N46" s="61">
        <v>686700</v>
      </c>
      <c r="O46" s="61">
        <v>59023</v>
      </c>
      <c r="P46" s="61">
        <v>13562</v>
      </c>
      <c r="Q46" s="61">
        <v>759285</v>
      </c>
      <c r="R46" s="62">
        <v>26302</v>
      </c>
      <c r="S46" s="62">
        <v>4335</v>
      </c>
      <c r="T46" s="62">
        <v>7979</v>
      </c>
      <c r="U46" s="62">
        <v>38616</v>
      </c>
      <c r="V46" s="40">
        <v>170043</v>
      </c>
      <c r="W46" s="40">
        <v>21462</v>
      </c>
      <c r="X46" s="40">
        <v>80050</v>
      </c>
      <c r="Y46" s="40">
        <v>271555</v>
      </c>
      <c r="Z46" s="35">
        <v>653075</v>
      </c>
      <c r="AA46" s="35">
        <v>16904</v>
      </c>
      <c r="AB46" s="35">
        <v>45702</v>
      </c>
      <c r="AC46" s="35">
        <v>715681</v>
      </c>
      <c r="AD46" s="36">
        <v>180461</v>
      </c>
      <c r="AE46" s="36">
        <v>109304</v>
      </c>
      <c r="AF46" s="36">
        <v>153856</v>
      </c>
      <c r="AG46" s="36">
        <v>443621</v>
      </c>
      <c r="AH46" s="37">
        <v>50443</v>
      </c>
      <c r="AI46" s="37">
        <v>5024</v>
      </c>
      <c r="AJ46" s="37">
        <v>26995</v>
      </c>
      <c r="AK46" s="37">
        <v>82462</v>
      </c>
    </row>
    <row r="47" spans="1:37" s="38" customFormat="1" x14ac:dyDescent="0.3">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ht="15" customHeight="1" x14ac:dyDescent="0.3">
      <c r="A48" s="1"/>
      <c r="B48" s="47"/>
      <c r="C48" s="47"/>
      <c r="D48" s="47"/>
      <c r="E48" s="47"/>
      <c r="F48" s="47"/>
      <c r="G48" s="47"/>
      <c r="H48" s="47"/>
      <c r="I48" s="47"/>
      <c r="J48" s="47"/>
      <c r="K48" s="47"/>
      <c r="L48" s="47"/>
      <c r="M48" s="47"/>
      <c r="N48" s="47"/>
      <c r="O48" s="47"/>
      <c r="P48" s="47"/>
      <c r="Q48" s="47"/>
      <c r="R48" s="47"/>
      <c r="S48" s="47"/>
      <c r="T48" s="47"/>
      <c r="U48" s="47"/>
    </row>
    <row r="49" spans="1:40" x14ac:dyDescent="0.3">
      <c r="A49" s="138" t="s">
        <v>98</v>
      </c>
      <c r="B49" s="138"/>
      <c r="C49" s="47"/>
      <c r="D49" s="47"/>
      <c r="E49" s="47"/>
      <c r="F49" s="47"/>
      <c r="G49" s="47"/>
      <c r="H49" s="47"/>
      <c r="I49" s="47"/>
      <c r="J49" s="47"/>
      <c r="K49" s="47"/>
      <c r="L49" s="47"/>
      <c r="M49" s="47"/>
      <c r="N49" s="47"/>
      <c r="O49" s="47"/>
      <c r="P49" s="47"/>
      <c r="Q49" s="47"/>
      <c r="R49" s="47"/>
      <c r="S49" s="47"/>
      <c r="T49" s="47"/>
      <c r="U49" s="47"/>
    </row>
    <row r="50" spans="1:40" x14ac:dyDescent="0.3">
      <c r="A50" s="138" t="s">
        <v>50</v>
      </c>
      <c r="B50" s="138"/>
      <c r="C50" s="138"/>
      <c r="D50" s="138"/>
      <c r="E50" s="138"/>
      <c r="F50" s="47"/>
      <c r="G50" s="47"/>
      <c r="H50" s="47"/>
      <c r="I50" s="47"/>
      <c r="J50" s="47"/>
      <c r="K50" s="47"/>
      <c r="L50" s="47"/>
      <c r="M50" s="47"/>
      <c r="N50" s="47"/>
      <c r="O50" s="47"/>
      <c r="P50" s="47"/>
      <c r="Q50" s="47"/>
      <c r="R50" s="47"/>
      <c r="S50" s="47"/>
      <c r="T50" s="47"/>
      <c r="U50" s="47"/>
    </row>
    <row r="51" spans="1:40" x14ac:dyDescent="0.3">
      <c r="A51" s="26" t="s">
        <v>77</v>
      </c>
      <c r="B51" s="47"/>
      <c r="C51" s="47"/>
      <c r="D51" s="47"/>
      <c r="E51" s="47"/>
      <c r="F51" s="47"/>
      <c r="G51" s="47"/>
      <c r="H51" s="47"/>
      <c r="I51" s="47"/>
      <c r="J51" s="47"/>
      <c r="K51" s="47"/>
      <c r="L51" s="47"/>
      <c r="M51" s="47"/>
      <c r="N51" s="47"/>
      <c r="O51" s="47"/>
      <c r="P51" s="47"/>
      <c r="Q51" s="47"/>
      <c r="R51" s="47"/>
      <c r="S51" s="47"/>
      <c r="T51" s="47"/>
      <c r="U51" s="47"/>
    </row>
    <row r="52" spans="1:40" ht="15.75" customHeight="1" x14ac:dyDescent="0.3">
      <c r="A52" s="1"/>
      <c r="B52" s="47"/>
      <c r="C52" s="47"/>
      <c r="D52" s="47"/>
      <c r="E52" s="47"/>
      <c r="F52" s="47"/>
      <c r="G52" s="47"/>
      <c r="H52" s="47"/>
      <c r="I52" s="47"/>
      <c r="J52" s="47"/>
      <c r="K52" s="47"/>
      <c r="L52" s="47"/>
      <c r="M52" s="47"/>
      <c r="N52" s="47"/>
      <c r="O52" s="47"/>
      <c r="P52" s="47"/>
      <c r="Q52" s="47"/>
      <c r="R52" s="47"/>
      <c r="S52" s="47"/>
      <c r="T52" s="47"/>
      <c r="U52" s="47"/>
    </row>
    <row r="53" spans="1:40" x14ac:dyDescent="0.3">
      <c r="A53" s="1"/>
      <c r="B53" s="47"/>
      <c r="C53" s="47"/>
      <c r="D53" s="47"/>
      <c r="E53" s="47"/>
      <c r="F53" s="47"/>
      <c r="G53" s="47"/>
      <c r="H53" s="47"/>
      <c r="I53" s="47"/>
      <c r="J53" s="47"/>
      <c r="K53" s="47"/>
      <c r="L53" s="47"/>
      <c r="M53" s="47"/>
      <c r="N53" s="47"/>
      <c r="O53" s="47"/>
      <c r="P53" s="47"/>
      <c r="Q53" s="47"/>
      <c r="R53" s="47"/>
      <c r="S53" s="47"/>
      <c r="T53" s="47"/>
      <c r="U53" s="47"/>
    </row>
    <row r="54" spans="1:40" x14ac:dyDescent="0.3">
      <c r="A54" s="1"/>
      <c r="B54" s="47"/>
      <c r="C54" s="47"/>
      <c r="D54" s="47"/>
      <c r="E54" s="47"/>
      <c r="F54" s="47"/>
      <c r="G54" s="47"/>
      <c r="H54" s="47"/>
      <c r="I54" s="47"/>
      <c r="J54" s="47"/>
      <c r="K54" s="47"/>
      <c r="L54" s="47"/>
      <c r="M54" s="47"/>
      <c r="N54" s="47"/>
      <c r="O54" s="47"/>
      <c r="P54" s="47"/>
      <c r="Q54" s="47"/>
      <c r="R54" s="47"/>
      <c r="S54" s="47"/>
      <c r="T54" s="47"/>
      <c r="U54" s="47"/>
    </row>
    <row r="55" spans="1:40" s="33" customFormat="1" x14ac:dyDescent="0.3">
      <c r="A55" s="32"/>
      <c r="B55" s="69"/>
      <c r="C55" s="69"/>
      <c r="D55" s="69"/>
      <c r="E55" s="70"/>
      <c r="F55" s="71"/>
      <c r="G55" s="71"/>
      <c r="H55" s="71"/>
      <c r="I55" s="72"/>
      <c r="J55" s="71"/>
      <c r="K55" s="71"/>
      <c r="L55" s="71"/>
      <c r="M55" s="72"/>
      <c r="N55" s="71"/>
      <c r="O55" s="71"/>
      <c r="P55" s="71"/>
      <c r="Q55" s="72"/>
      <c r="R55" s="71"/>
      <c r="S55" s="71"/>
      <c r="T55" s="71"/>
      <c r="U55" s="72"/>
      <c r="V55" s="41"/>
      <c r="W55" s="41"/>
      <c r="X55" s="41"/>
      <c r="Y55" s="42"/>
      <c r="Z55" s="41"/>
      <c r="AA55" s="41"/>
      <c r="AB55" s="41"/>
      <c r="AC55" s="42"/>
      <c r="AD55" s="41"/>
      <c r="AE55" s="41"/>
      <c r="AF55" s="41"/>
      <c r="AG55" s="42"/>
      <c r="AH55" s="41"/>
      <c r="AI55" s="41"/>
      <c r="AJ55" s="41"/>
      <c r="AK55" s="42"/>
      <c r="AL55" s="43"/>
      <c r="AM55" s="43"/>
      <c r="AN55" s="43"/>
    </row>
    <row r="56" spans="1:40" s="33" customFormat="1" ht="15" customHeight="1" x14ac:dyDescent="0.3">
      <c r="A56" s="32"/>
      <c r="B56" s="69"/>
      <c r="C56" s="69"/>
      <c r="D56" s="69"/>
      <c r="E56" s="70"/>
      <c r="F56" s="71"/>
      <c r="G56" s="71"/>
      <c r="H56" s="71"/>
      <c r="I56" s="72"/>
      <c r="J56" s="71"/>
      <c r="K56" s="71"/>
      <c r="L56" s="71"/>
      <c r="M56" s="72"/>
      <c r="N56" s="71"/>
      <c r="O56" s="71"/>
      <c r="P56" s="71"/>
      <c r="Q56" s="72"/>
      <c r="R56" s="71"/>
      <c r="S56" s="71"/>
      <c r="T56" s="71"/>
      <c r="U56" s="72"/>
      <c r="V56" s="41"/>
      <c r="W56" s="41"/>
      <c r="X56" s="41"/>
      <c r="Y56" s="42"/>
      <c r="Z56" s="41"/>
      <c r="AA56" s="41"/>
      <c r="AB56" s="41"/>
      <c r="AC56" s="42"/>
      <c r="AD56" s="42"/>
      <c r="AE56" s="42"/>
      <c r="AF56" s="42"/>
      <c r="AG56" s="42"/>
      <c r="AH56" s="41"/>
      <c r="AI56" s="41"/>
      <c r="AJ56" s="41"/>
      <c r="AK56" s="42"/>
      <c r="AL56" s="43"/>
      <c r="AM56" s="43"/>
      <c r="AN56" s="43"/>
    </row>
    <row r="57" spans="1:40" s="33" customFormat="1" x14ac:dyDescent="0.3">
      <c r="A57" s="32"/>
      <c r="B57" s="69"/>
      <c r="C57" s="69"/>
      <c r="D57" s="69"/>
      <c r="E57" s="70"/>
      <c r="F57" s="71"/>
      <c r="G57" s="71"/>
      <c r="H57" s="71"/>
      <c r="I57" s="72"/>
      <c r="J57" s="71"/>
      <c r="K57" s="71"/>
      <c r="L57" s="71"/>
      <c r="M57" s="72"/>
      <c r="N57" s="72"/>
      <c r="O57" s="72"/>
      <c r="P57" s="72"/>
      <c r="Q57" s="72"/>
      <c r="R57" s="71"/>
      <c r="S57" s="71"/>
      <c r="T57" s="71"/>
      <c r="U57" s="72"/>
      <c r="V57" s="41"/>
      <c r="W57" s="41"/>
      <c r="X57" s="41"/>
      <c r="Y57" s="42"/>
      <c r="Z57" s="41"/>
      <c r="AA57" s="41"/>
      <c r="AB57" s="41"/>
      <c r="AC57" s="42"/>
      <c r="AD57" s="41"/>
      <c r="AE57" s="41"/>
      <c r="AF57" s="41"/>
      <c r="AG57" s="42"/>
      <c r="AH57" s="41"/>
      <c r="AI57" s="41"/>
      <c r="AJ57" s="41"/>
      <c r="AK57" s="42"/>
      <c r="AL57" s="43"/>
      <c r="AM57" s="43"/>
      <c r="AN57" s="43"/>
    </row>
    <row r="58" spans="1:40" s="33" customFormat="1" x14ac:dyDescent="0.3">
      <c r="A58" s="32"/>
      <c r="B58" s="69"/>
      <c r="C58" s="69"/>
      <c r="D58" s="69"/>
      <c r="E58" s="70"/>
      <c r="F58" s="71"/>
      <c r="G58" s="71"/>
      <c r="H58" s="71"/>
      <c r="I58" s="72"/>
      <c r="J58" s="71"/>
      <c r="K58" s="71"/>
      <c r="L58" s="71"/>
      <c r="M58" s="72"/>
      <c r="N58" s="72"/>
      <c r="O58" s="72"/>
      <c r="P58" s="72"/>
      <c r="Q58" s="72"/>
      <c r="R58" s="72"/>
      <c r="S58" s="72"/>
      <c r="T58" s="72"/>
      <c r="U58" s="72"/>
      <c r="V58" s="41"/>
      <c r="W58" s="41"/>
      <c r="X58" s="41"/>
      <c r="Y58" s="42"/>
      <c r="Z58" s="41"/>
      <c r="AA58" s="41"/>
      <c r="AB58" s="41"/>
      <c r="AC58" s="42"/>
      <c r="AD58" s="41"/>
      <c r="AE58" s="41"/>
      <c r="AF58" s="41"/>
      <c r="AG58" s="42"/>
      <c r="AH58" s="41"/>
      <c r="AI58" s="41"/>
      <c r="AJ58" s="41"/>
      <c r="AK58" s="42"/>
      <c r="AL58" s="43"/>
      <c r="AM58" s="43"/>
      <c r="AN58" s="43"/>
    </row>
    <row r="59" spans="1:40" s="33" customFormat="1" x14ac:dyDescent="0.3">
      <c r="A59" s="32"/>
      <c r="B59" s="69"/>
      <c r="C59" s="69"/>
      <c r="D59" s="69"/>
      <c r="E59" s="70"/>
      <c r="F59" s="71"/>
      <c r="G59" s="71"/>
      <c r="H59" s="71"/>
      <c r="I59" s="72"/>
      <c r="J59" s="71"/>
      <c r="K59" s="71"/>
      <c r="L59" s="71"/>
      <c r="M59" s="72"/>
      <c r="N59" s="72"/>
      <c r="O59" s="72"/>
      <c r="P59" s="72"/>
      <c r="Q59" s="72"/>
      <c r="R59" s="71"/>
      <c r="S59" s="71"/>
      <c r="T59" s="71"/>
      <c r="U59" s="72"/>
      <c r="V59" s="41"/>
      <c r="W59" s="41"/>
      <c r="X59" s="41"/>
      <c r="Y59" s="42"/>
      <c r="Z59" s="41"/>
      <c r="AA59" s="41"/>
      <c r="AB59" s="41"/>
      <c r="AC59" s="42"/>
      <c r="AD59" s="42"/>
      <c r="AE59" s="42"/>
      <c r="AF59" s="42"/>
      <c r="AG59" s="42"/>
      <c r="AH59" s="41"/>
      <c r="AI59" s="41"/>
      <c r="AJ59" s="41"/>
      <c r="AK59" s="42"/>
      <c r="AL59" s="43"/>
      <c r="AM59" s="43"/>
      <c r="AN59" s="43"/>
    </row>
    <row r="60" spans="1:40" s="33" customFormat="1" x14ac:dyDescent="0.3">
      <c r="A60" s="32"/>
      <c r="B60" s="69"/>
      <c r="C60" s="69"/>
      <c r="D60" s="69"/>
      <c r="E60" s="70"/>
      <c r="F60" s="71"/>
      <c r="G60" s="71"/>
      <c r="H60" s="71"/>
      <c r="I60" s="72"/>
      <c r="J60" s="71"/>
      <c r="K60" s="71"/>
      <c r="L60" s="71"/>
      <c r="M60" s="72"/>
      <c r="N60" s="72"/>
      <c r="O60" s="72"/>
      <c r="P60" s="72"/>
      <c r="Q60" s="72"/>
      <c r="R60" s="71"/>
      <c r="S60" s="71"/>
      <c r="T60" s="71"/>
      <c r="U60" s="72"/>
      <c r="V60" s="41"/>
      <c r="W60" s="41"/>
      <c r="X60" s="41"/>
      <c r="Y60" s="42"/>
      <c r="Z60" s="41"/>
      <c r="AA60" s="41"/>
      <c r="AB60" s="41"/>
      <c r="AC60" s="42"/>
      <c r="AD60" s="42"/>
      <c r="AE60" s="42"/>
      <c r="AF60" s="42"/>
      <c r="AG60" s="42"/>
      <c r="AH60" s="41"/>
      <c r="AI60" s="41"/>
      <c r="AJ60" s="41"/>
      <c r="AK60" s="42"/>
      <c r="AL60" s="43"/>
      <c r="AM60" s="43"/>
      <c r="AN60" s="43"/>
    </row>
    <row r="61" spans="1:40" s="33" customFormat="1" x14ac:dyDescent="0.3">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1"/>
      <c r="AE61" s="41"/>
      <c r="AF61" s="41"/>
      <c r="AG61" s="42"/>
      <c r="AH61" s="41"/>
      <c r="AI61" s="41"/>
      <c r="AJ61" s="41"/>
      <c r="AK61" s="42"/>
      <c r="AL61" s="43"/>
      <c r="AM61" s="43"/>
      <c r="AN61" s="43"/>
    </row>
    <row r="62" spans="1:40" s="33" customFormat="1" x14ac:dyDescent="0.3">
      <c r="A62" s="32"/>
      <c r="B62" s="69"/>
      <c r="C62" s="69"/>
      <c r="D62" s="69"/>
      <c r="E62" s="70"/>
      <c r="F62" s="71"/>
      <c r="G62" s="71"/>
      <c r="H62" s="71"/>
      <c r="I62" s="72"/>
      <c r="J62" s="71"/>
      <c r="K62" s="71"/>
      <c r="L62" s="71"/>
      <c r="M62" s="72"/>
      <c r="N62" s="71"/>
      <c r="O62" s="71"/>
      <c r="P62" s="71"/>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3">
      <c r="A63" s="32"/>
      <c r="B63" s="69"/>
      <c r="C63" s="69"/>
      <c r="D63" s="69"/>
      <c r="E63" s="70"/>
      <c r="F63" s="71"/>
      <c r="G63" s="71"/>
      <c r="H63" s="71"/>
      <c r="I63" s="72"/>
      <c r="J63" s="71"/>
      <c r="K63" s="71"/>
      <c r="L63" s="71"/>
      <c r="M63" s="72"/>
      <c r="N63" s="71"/>
      <c r="O63" s="71"/>
      <c r="P63" s="71"/>
      <c r="Q63" s="72"/>
      <c r="R63" s="71"/>
      <c r="S63" s="71"/>
      <c r="T63" s="71"/>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3">
      <c r="A64" s="32"/>
      <c r="B64" s="69"/>
      <c r="C64" s="69"/>
      <c r="D64" s="69"/>
      <c r="E64" s="70"/>
      <c r="F64" s="71"/>
      <c r="G64" s="71"/>
      <c r="H64" s="71"/>
      <c r="I64" s="72"/>
      <c r="J64" s="71"/>
      <c r="K64" s="71"/>
      <c r="L64" s="71"/>
      <c r="M64" s="72"/>
      <c r="N64" s="71"/>
      <c r="O64" s="71"/>
      <c r="P64" s="71"/>
      <c r="Q64" s="72"/>
      <c r="R64" s="71"/>
      <c r="S64" s="71"/>
      <c r="T64" s="71"/>
      <c r="U64" s="72"/>
      <c r="V64" s="41"/>
      <c r="W64" s="41"/>
      <c r="X64" s="41"/>
      <c r="Y64" s="42"/>
      <c r="Z64" s="41"/>
      <c r="AA64" s="41"/>
      <c r="AB64" s="41"/>
      <c r="AC64" s="42"/>
      <c r="AD64" s="41"/>
      <c r="AE64" s="41"/>
      <c r="AF64" s="41"/>
      <c r="AG64" s="42"/>
      <c r="AH64" s="41"/>
      <c r="AI64" s="41"/>
      <c r="AJ64" s="41"/>
      <c r="AK64" s="42"/>
      <c r="AL64" s="43"/>
      <c r="AM64" s="43"/>
      <c r="AN64" s="43"/>
    </row>
    <row r="65" spans="1:40" s="33" customFormat="1" x14ac:dyDescent="0.3">
      <c r="A65" s="32"/>
      <c r="B65" s="70"/>
      <c r="C65" s="70"/>
      <c r="D65" s="70"/>
      <c r="E65" s="70"/>
      <c r="F65" s="72"/>
      <c r="G65" s="72"/>
      <c r="H65" s="72"/>
      <c r="I65" s="72"/>
      <c r="J65" s="72"/>
      <c r="K65" s="72"/>
      <c r="L65" s="72"/>
      <c r="M65" s="72"/>
      <c r="N65" s="72"/>
      <c r="O65" s="72"/>
      <c r="P65" s="72"/>
      <c r="Q65" s="72"/>
      <c r="R65" s="72"/>
      <c r="S65" s="72"/>
      <c r="T65" s="72"/>
      <c r="U65" s="72"/>
      <c r="V65" s="42"/>
      <c r="W65" s="42"/>
      <c r="X65" s="42"/>
      <c r="Y65" s="42"/>
      <c r="Z65" s="42"/>
      <c r="AA65" s="42"/>
      <c r="AB65" s="42"/>
      <c r="AC65" s="42"/>
      <c r="AD65" s="42"/>
      <c r="AE65" s="42"/>
      <c r="AF65" s="42"/>
      <c r="AG65" s="42"/>
      <c r="AH65" s="42"/>
      <c r="AI65" s="42"/>
      <c r="AJ65" s="42"/>
      <c r="AK65" s="42"/>
      <c r="AL65" s="43"/>
      <c r="AM65" s="43"/>
      <c r="AN65" s="43"/>
    </row>
    <row r="66" spans="1:40" s="33" customFormat="1" x14ac:dyDescent="0.3">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3">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3">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3">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3">
      <c r="A70" s="32"/>
      <c r="B70" s="69"/>
      <c r="C70" s="69"/>
      <c r="D70" s="69"/>
      <c r="E70" s="70"/>
      <c r="F70" s="71"/>
      <c r="G70" s="71"/>
      <c r="H70" s="71"/>
      <c r="I70" s="72"/>
      <c r="J70" s="71"/>
      <c r="K70" s="71"/>
      <c r="L70" s="71"/>
      <c r="M70" s="72"/>
      <c r="N70" s="71"/>
      <c r="O70" s="71"/>
      <c r="P70" s="71"/>
      <c r="Q70" s="72"/>
      <c r="R70" s="71"/>
      <c r="S70" s="71"/>
      <c r="T70" s="71"/>
      <c r="U70" s="72"/>
      <c r="V70" s="41"/>
      <c r="W70" s="41"/>
      <c r="X70" s="41"/>
      <c r="Y70" s="42"/>
      <c r="Z70" s="41"/>
      <c r="AA70" s="41"/>
      <c r="AB70" s="41"/>
      <c r="AC70" s="42"/>
      <c r="AD70" s="41"/>
      <c r="AE70" s="41"/>
      <c r="AF70" s="41"/>
      <c r="AG70" s="42"/>
      <c r="AH70" s="41"/>
      <c r="AI70" s="41"/>
      <c r="AJ70" s="41"/>
      <c r="AK70" s="42"/>
      <c r="AL70" s="43"/>
      <c r="AM70" s="43"/>
      <c r="AN70" s="43"/>
    </row>
    <row r="71" spans="1:40" s="33" customFormat="1" x14ac:dyDescent="0.3">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3">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3">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3">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3">
      <c r="A75" s="32"/>
      <c r="B75" s="70"/>
      <c r="C75" s="70"/>
      <c r="D75" s="70"/>
      <c r="E75" s="70"/>
      <c r="F75" s="72"/>
      <c r="G75" s="72"/>
      <c r="H75" s="72"/>
      <c r="I75" s="72"/>
      <c r="J75" s="72"/>
      <c r="K75" s="72"/>
      <c r="L75" s="72"/>
      <c r="M75" s="72"/>
      <c r="N75" s="72"/>
      <c r="O75" s="72"/>
      <c r="P75" s="72"/>
      <c r="Q75" s="72"/>
      <c r="R75" s="72"/>
      <c r="S75" s="72"/>
      <c r="T75" s="72"/>
      <c r="U75" s="72"/>
      <c r="V75" s="42"/>
      <c r="W75" s="42"/>
      <c r="X75" s="42"/>
      <c r="Y75" s="42"/>
      <c r="Z75" s="42"/>
      <c r="AA75" s="42"/>
      <c r="AB75" s="42"/>
      <c r="AC75" s="42"/>
      <c r="AD75" s="42"/>
      <c r="AE75" s="42"/>
      <c r="AF75" s="42"/>
      <c r="AG75" s="42"/>
      <c r="AH75" s="42"/>
      <c r="AI75" s="42"/>
      <c r="AJ75" s="42"/>
      <c r="AK75" s="42"/>
      <c r="AL75" s="43"/>
      <c r="AM75" s="43"/>
      <c r="AN75" s="43"/>
    </row>
    <row r="76" spans="1:40" s="33" customFormat="1" x14ac:dyDescent="0.3">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3">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3">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3">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3">
      <c r="A80" s="32"/>
      <c r="B80" s="69"/>
      <c r="C80" s="69"/>
      <c r="D80" s="69"/>
      <c r="E80" s="70"/>
      <c r="F80" s="71"/>
      <c r="G80" s="71"/>
      <c r="H80" s="71"/>
      <c r="I80" s="72"/>
      <c r="J80" s="71"/>
      <c r="K80" s="71"/>
      <c r="L80" s="71"/>
      <c r="M80" s="72"/>
      <c r="N80" s="71"/>
      <c r="O80" s="71"/>
      <c r="P80" s="71"/>
      <c r="Q80" s="72"/>
      <c r="R80" s="71"/>
      <c r="S80" s="71"/>
      <c r="T80" s="71"/>
      <c r="U80" s="72"/>
      <c r="V80" s="41"/>
      <c r="W80" s="41"/>
      <c r="X80" s="41"/>
      <c r="Y80" s="42"/>
      <c r="Z80" s="41"/>
      <c r="AA80" s="41"/>
      <c r="AB80" s="41"/>
      <c r="AC80" s="42"/>
      <c r="AD80" s="41"/>
      <c r="AE80" s="41"/>
      <c r="AF80" s="41"/>
      <c r="AG80" s="42"/>
      <c r="AH80" s="41"/>
      <c r="AI80" s="41"/>
      <c r="AJ80" s="41"/>
      <c r="AK80" s="42"/>
      <c r="AL80" s="43"/>
      <c r="AM80" s="43"/>
      <c r="AN80" s="43"/>
    </row>
    <row r="81" spans="1:40" s="33" customFormat="1" x14ac:dyDescent="0.3">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3">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3">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3">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3">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3">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3">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3">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3">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3">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3">
      <c r="A91" s="32"/>
      <c r="B91" s="70"/>
      <c r="C91" s="70"/>
      <c r="D91" s="70"/>
      <c r="E91" s="70"/>
      <c r="F91" s="72"/>
      <c r="G91" s="72"/>
      <c r="H91" s="72"/>
      <c r="I91" s="72"/>
      <c r="J91" s="72"/>
      <c r="K91" s="72"/>
      <c r="L91" s="72"/>
      <c r="M91" s="72"/>
      <c r="N91" s="72"/>
      <c r="O91" s="72"/>
      <c r="P91" s="72"/>
      <c r="Q91" s="72"/>
      <c r="R91" s="72"/>
      <c r="S91" s="72"/>
      <c r="T91" s="72"/>
      <c r="U91" s="72"/>
      <c r="V91" s="42"/>
      <c r="W91" s="42"/>
      <c r="X91" s="42"/>
      <c r="Y91" s="42"/>
      <c r="Z91" s="42"/>
      <c r="AA91" s="42"/>
      <c r="AB91" s="42"/>
      <c r="AC91" s="42"/>
      <c r="AD91" s="42"/>
      <c r="AE91" s="42"/>
      <c r="AF91" s="42"/>
      <c r="AG91" s="42"/>
      <c r="AH91" s="42"/>
      <c r="AI91" s="42"/>
      <c r="AJ91" s="42"/>
      <c r="AK91" s="42"/>
      <c r="AL91" s="43"/>
      <c r="AM91" s="43"/>
      <c r="AN91" s="43"/>
    </row>
    <row r="92" spans="1:40" s="33" customFormat="1" x14ac:dyDescent="0.3">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3">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3">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3">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3">
      <c r="A96" s="32"/>
      <c r="B96" s="73"/>
      <c r="C96" s="73"/>
      <c r="D96" s="73"/>
      <c r="E96" s="73"/>
      <c r="F96" s="74"/>
      <c r="G96" s="74"/>
      <c r="H96" s="74"/>
      <c r="I96" s="74"/>
      <c r="J96" s="74"/>
      <c r="K96" s="74"/>
      <c r="L96" s="74"/>
      <c r="M96" s="74"/>
      <c r="N96" s="74"/>
      <c r="O96" s="74"/>
      <c r="P96" s="74"/>
      <c r="Q96" s="74"/>
      <c r="R96" s="74"/>
      <c r="S96" s="74"/>
      <c r="T96" s="74"/>
      <c r="U96" s="74"/>
      <c r="V96" s="43"/>
      <c r="W96" s="43"/>
      <c r="X96" s="43"/>
      <c r="Y96" s="43"/>
      <c r="Z96" s="43"/>
      <c r="AA96" s="43"/>
      <c r="AB96" s="43"/>
      <c r="AC96" s="43"/>
      <c r="AD96" s="43"/>
      <c r="AE96" s="43"/>
      <c r="AF96" s="43"/>
      <c r="AG96" s="43"/>
      <c r="AH96" s="43"/>
      <c r="AI96" s="43"/>
      <c r="AJ96" s="43"/>
      <c r="AK96" s="43"/>
      <c r="AL96" s="43"/>
      <c r="AM96" s="43"/>
      <c r="AN96" s="43"/>
    </row>
    <row r="97" spans="1:40" s="33" customFormat="1" x14ac:dyDescent="0.3">
      <c r="A97" s="32"/>
      <c r="B97" s="73"/>
      <c r="C97" s="73"/>
      <c r="D97" s="73"/>
      <c r="E97" s="73"/>
      <c r="F97" s="74"/>
      <c r="G97" s="74"/>
      <c r="H97" s="74"/>
      <c r="I97" s="74"/>
      <c r="J97" s="74"/>
      <c r="K97" s="74"/>
      <c r="L97" s="74"/>
      <c r="M97" s="74"/>
      <c r="N97" s="74"/>
      <c r="O97" s="74"/>
      <c r="P97" s="74"/>
      <c r="Q97" s="74"/>
      <c r="R97" s="74"/>
      <c r="S97" s="74"/>
      <c r="T97" s="74"/>
      <c r="U97" s="74"/>
      <c r="V97" s="43"/>
      <c r="W97" s="43"/>
      <c r="X97" s="43"/>
      <c r="Y97" s="43"/>
      <c r="Z97" s="43"/>
      <c r="AA97" s="43"/>
      <c r="AB97" s="43"/>
      <c r="AC97" s="43"/>
      <c r="AD97" s="43"/>
      <c r="AE97" s="43"/>
      <c r="AF97" s="43"/>
      <c r="AG97" s="43"/>
      <c r="AH97" s="43"/>
      <c r="AI97" s="43"/>
      <c r="AJ97" s="43"/>
      <c r="AK97" s="43"/>
      <c r="AL97" s="43"/>
      <c r="AM97" s="43"/>
      <c r="AN97" s="43"/>
    </row>
    <row r="98" spans="1:40" s="33" customFormat="1" x14ac:dyDescent="0.3">
      <c r="A98" s="32"/>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row>
    <row r="99" spans="1:40" s="33" customFormat="1" x14ac:dyDescent="0.3">
      <c r="A99" s="32"/>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row>
    <row r="100" spans="1:40" s="33" customFormat="1" x14ac:dyDescent="0.3">
      <c r="A100" s="32"/>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row>
    <row r="101" spans="1:40" s="33" customFormat="1" x14ac:dyDescent="0.3">
      <c r="A101" s="32"/>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3">
      <c r="A102" s="32"/>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3">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3">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3">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3">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3">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3">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3">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3">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3">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3">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3">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3">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3">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3">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3">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3">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3">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3">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3">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3">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3">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3">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3">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3">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3">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3">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3">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3">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3">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3">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3">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3">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3">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3">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3">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3">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3">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3">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x14ac:dyDescent="0.3">
      <c r="A141" s="1"/>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row>
    <row r="142" spans="1:40" x14ac:dyDescent="0.3">
      <c r="A142" s="1"/>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row>
    <row r="143" spans="1:40" x14ac:dyDescent="0.3">
      <c r="A143" s="1"/>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row>
    <row r="144" spans="1:40" x14ac:dyDescent="0.3">
      <c r="A144" s="1"/>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row>
    <row r="145" spans="1:40" x14ac:dyDescent="0.3">
      <c r="A145" s="1"/>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row>
    <row r="146" spans="1:40" x14ac:dyDescent="0.3">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3">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3">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3">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3">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3">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3">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3">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3">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3">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3">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3">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3">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3">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3">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3">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3">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3">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3">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3">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3">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3">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3">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3">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3">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3">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3">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3">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3">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3">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3">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3">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3">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3">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3">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3">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3">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3">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3">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3">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3">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3">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3">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3">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3">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3">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3">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3">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3">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3">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3">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3">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3">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3">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3">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3">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3">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3">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3">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3">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3">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3">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3">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3">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3">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3">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3">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3">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3">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3">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3">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3">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3">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3">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3">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3">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3">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3">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3">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3">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3">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3">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3">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3">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3">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3">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3">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3">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3">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3">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3">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3">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3">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3">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3">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3">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3">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3">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3">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3">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3">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3">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3">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3">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3">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3">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3">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3">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3">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3">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3">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3">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3">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3">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3">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3">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3">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3">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3">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3">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3">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3">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3">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3">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3">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3">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3">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3">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3">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3">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3">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3">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3">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3">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3">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3">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3">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3">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3">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3">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3">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3">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3">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3">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3">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3">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3">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3">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3">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3">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3">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3">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3">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3">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3">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3">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3">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3">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3">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3">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3">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3">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3">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3">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3">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3">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3">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3">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3">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3">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3">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3">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3">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3">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3">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3">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3">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3">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3">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3">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3">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3">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3">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3">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3">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3">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3">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3">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3">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3">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3">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3">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3">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3">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3">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3">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3">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3">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3">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3">
      <c r="A345" s="1"/>
    </row>
    <row r="346" spans="1:40" x14ac:dyDescent="0.3">
      <c r="A346" s="1"/>
    </row>
    <row r="347" spans="1:40" x14ac:dyDescent="0.3">
      <c r="A347" s="1"/>
    </row>
    <row r="348" spans="1:40" x14ac:dyDescent="0.3">
      <c r="A348" s="1"/>
    </row>
    <row r="349" spans="1:40" x14ac:dyDescent="0.3">
      <c r="A349" s="1"/>
    </row>
    <row r="350" spans="1:40" x14ac:dyDescent="0.3">
      <c r="A350" s="1"/>
    </row>
    <row r="351" spans="1:40" x14ac:dyDescent="0.3">
      <c r="A351" s="1"/>
    </row>
  </sheetData>
  <mergeCells count="24">
    <mergeCell ref="A50:E50"/>
    <mergeCell ref="A49:B49"/>
    <mergeCell ref="A1:B1"/>
    <mergeCell ref="AD6:AG6"/>
    <mergeCell ref="AH6:AK6"/>
    <mergeCell ref="V6:Y6"/>
    <mergeCell ref="Z6:AC6"/>
    <mergeCell ref="A2:B2"/>
    <mergeCell ref="A4:B4"/>
    <mergeCell ref="N6:Q6"/>
    <mergeCell ref="R6:U6"/>
    <mergeCell ref="A6:A7"/>
    <mergeCell ref="B6:E6"/>
    <mergeCell ref="F6:I6"/>
    <mergeCell ref="J6:M6"/>
    <mergeCell ref="V9:Y9"/>
    <mergeCell ref="Z9:AC9"/>
    <mergeCell ref="AD9:AG9"/>
    <mergeCell ref="AH9:AK9"/>
    <mergeCell ref="B9:E9"/>
    <mergeCell ref="F9:I9"/>
    <mergeCell ref="J9:M9"/>
    <mergeCell ref="N9:Q9"/>
    <mergeCell ref="R9:U9"/>
  </mergeCells>
  <phoneticPr fontId="14" type="noConversion"/>
  <conditionalFormatting sqref="A8:E8 AK8:XFD8 AG8 AC8 U8:Y8 Q8 M8 I8">
    <cfRule type="cellIs" dxfId="17" priority="18" stopIfTrue="1" operator="lessThan">
      <formula>0</formula>
    </cfRule>
  </conditionalFormatting>
  <conditionalFormatting sqref="AL11:AX47">
    <cfRule type="cellIs" dxfId="16" priority="17" stopIfTrue="1" operator="lessThan">
      <formula>0</formula>
    </cfRule>
  </conditionalFormatting>
  <conditionalFormatting sqref="I8 F58:AK58 AK8 AG8 AC8 U8:Y8 Q8 M8">
    <cfRule type="cellIs" dxfId="15" priority="16" stopIfTrue="1" operator="lessThan">
      <formula>0</formula>
    </cfRule>
  </conditionalFormatting>
  <conditionalFormatting sqref="B32:E41 B82:E91">
    <cfRule type="cellIs" dxfId="14" priority="15" stopIfTrue="1" operator="lessThan">
      <formula>0</formula>
    </cfRule>
  </conditionalFormatting>
  <conditionalFormatting sqref="I8 F58:I58">
    <cfRule type="cellIs" dxfId="13" priority="14" stopIfTrue="1" operator="lessThan">
      <formula>0</formula>
    </cfRule>
  </conditionalFormatting>
  <conditionalFormatting sqref="M8 J58:M58">
    <cfRule type="cellIs" dxfId="12" priority="13" stopIfTrue="1" operator="lessThan">
      <formula>0</formula>
    </cfRule>
  </conditionalFormatting>
  <conditionalFormatting sqref="Q8 N58:Q58">
    <cfRule type="cellIs" dxfId="11" priority="12" stopIfTrue="1" operator="lessThan">
      <formula>0</formula>
    </cfRule>
  </conditionalFormatting>
  <conditionalFormatting sqref="U8 R58:U58">
    <cfRule type="cellIs" dxfId="10" priority="11" stopIfTrue="1" operator="lessThan">
      <formula>0</formula>
    </cfRule>
  </conditionalFormatting>
  <conditionalFormatting sqref="AC8 Z58:AC58">
    <cfRule type="cellIs" dxfId="9" priority="10" stopIfTrue="1" operator="lessThan">
      <formula>0</formula>
    </cfRule>
  </conditionalFormatting>
  <conditionalFormatting sqref="AG8 AD58:AG58">
    <cfRule type="cellIs" dxfId="8" priority="9" stopIfTrue="1" operator="lessThan">
      <formula>0</formula>
    </cfRule>
  </conditionalFormatting>
  <conditionalFormatting sqref="AK8 AH58:AK58">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I17" sqref="I17"/>
    </sheetView>
  </sheetViews>
  <sheetFormatPr defaultRowHeight="13" x14ac:dyDescent="0.3"/>
  <cols>
    <col min="1" max="1" width="10.6328125" bestFit="1" customWidth="1"/>
    <col min="2" max="5" width="12.6328125" customWidth="1"/>
    <col min="7" max="7" width="10.6328125" bestFit="1" customWidth="1"/>
    <col min="8" max="8" width="9.54296875" bestFit="1" customWidth="1"/>
  </cols>
  <sheetData>
    <row r="1" spans="1:8" x14ac:dyDescent="0.3">
      <c r="A1" s="156" t="s">
        <v>44</v>
      </c>
      <c r="B1" s="156"/>
      <c r="C1" s="156"/>
      <c r="D1" s="156"/>
      <c r="E1" s="156"/>
    </row>
    <row r="2" spans="1:8" x14ac:dyDescent="0.3">
      <c r="A2" s="156" t="s">
        <v>45</v>
      </c>
      <c r="B2" s="156"/>
      <c r="C2" s="156"/>
      <c r="D2" s="156"/>
      <c r="E2" s="156"/>
    </row>
    <row r="3" spans="1:8" x14ac:dyDescent="0.3">
      <c r="A3" s="81"/>
      <c r="B3" s="81"/>
      <c r="C3" s="81"/>
      <c r="D3" s="81"/>
      <c r="E3" s="81"/>
    </row>
    <row r="4" spans="1:8" ht="13.5" thickBot="1" x14ac:dyDescent="0.35">
      <c r="A4" s="155" t="s">
        <v>78</v>
      </c>
      <c r="B4" s="155"/>
      <c r="C4" s="155"/>
      <c r="D4" s="155"/>
      <c r="E4" s="155"/>
      <c r="F4" s="83"/>
      <c r="G4" s="83"/>
      <c r="H4" s="83"/>
    </row>
    <row r="5" spans="1:8" ht="13.5" thickBot="1" x14ac:dyDescent="0.35"/>
    <row r="6" spans="1:8" ht="15" thickBot="1" x14ac:dyDescent="0.4">
      <c r="A6" s="80" t="s">
        <v>79</v>
      </c>
      <c r="B6" s="155" t="s">
        <v>84</v>
      </c>
      <c r="C6" s="155"/>
      <c r="D6" s="155"/>
      <c r="E6" s="155"/>
    </row>
    <row r="7" spans="1:8" ht="15" thickBot="1" x14ac:dyDescent="0.4">
      <c r="A7" s="80"/>
      <c r="B7" s="82" t="s">
        <v>80</v>
      </c>
      <c r="C7" s="82" t="s">
        <v>81</v>
      </c>
      <c r="D7" s="82" t="s">
        <v>82</v>
      </c>
      <c r="E7" s="82" t="s">
        <v>83</v>
      </c>
    </row>
    <row r="8" spans="1:8" ht="15" thickBot="1" x14ac:dyDescent="0.4">
      <c r="A8" s="80" t="s">
        <v>54</v>
      </c>
      <c r="B8" s="82">
        <f>487500000/15*19.5</f>
        <v>633750000</v>
      </c>
      <c r="C8" s="82">
        <f>125000000/15*19.5</f>
        <v>162500000</v>
      </c>
      <c r="D8" s="82">
        <f>50000000/15*19.5</f>
        <v>65000000</v>
      </c>
      <c r="E8" s="82">
        <v>3500000</v>
      </c>
    </row>
    <row r="9" spans="1:8" ht="15" thickBot="1" x14ac:dyDescent="0.4">
      <c r="A9" s="80" t="s">
        <v>55</v>
      </c>
      <c r="B9" s="82">
        <f>637500000/15*19.5</f>
        <v>828750000</v>
      </c>
      <c r="C9" s="82">
        <f>162500000/15*19.5</f>
        <v>211250000</v>
      </c>
      <c r="D9" s="82">
        <f>62500000/15*19.5</f>
        <v>81250000</v>
      </c>
      <c r="E9" s="82">
        <v>3500000</v>
      </c>
    </row>
    <row r="10" spans="1:8" ht="15" thickBot="1" x14ac:dyDescent="0.4">
      <c r="A10" s="80" t="s">
        <v>56</v>
      </c>
      <c r="B10" s="82">
        <f>637500000/15*19.5</f>
        <v>828750000</v>
      </c>
      <c r="C10" s="82">
        <f>162500000/15*19.5</f>
        <v>211250000</v>
      </c>
      <c r="D10" s="82">
        <f>63750000/15*19.5</f>
        <v>82875000</v>
      </c>
      <c r="E10" s="82">
        <v>3500000</v>
      </c>
    </row>
    <row r="11" spans="1:8" ht="15" thickBot="1" x14ac:dyDescent="0.4">
      <c r="A11" s="80" t="s">
        <v>57</v>
      </c>
      <c r="B11" s="82">
        <f>325000000/15*19.5</f>
        <v>422500000</v>
      </c>
      <c r="C11" s="82">
        <f>75000000/15*19.5</f>
        <v>97500000</v>
      </c>
      <c r="D11" s="82">
        <f>37500000/15*19.5</f>
        <v>48750000</v>
      </c>
      <c r="E11" s="82">
        <v>3500000</v>
      </c>
    </row>
    <row r="12" spans="1:8" ht="15" thickBot="1" x14ac:dyDescent="0.4">
      <c r="A12" s="80" t="s">
        <v>58</v>
      </c>
      <c r="B12" s="82">
        <f>800000000/15*19.5</f>
        <v>1040000000</v>
      </c>
      <c r="C12" s="82">
        <f>400000000/15*19.5</f>
        <v>520000000</v>
      </c>
      <c r="D12" s="82">
        <f>75000000/15*19.5</f>
        <v>97500000</v>
      </c>
      <c r="E12" s="82">
        <v>3500000</v>
      </c>
    </row>
    <row r="13" spans="1:8" ht="15" thickBot="1" x14ac:dyDescent="0.4">
      <c r="A13" s="80" t="s">
        <v>59</v>
      </c>
      <c r="B13" s="82">
        <f>487500000/15*19.5</f>
        <v>633750000</v>
      </c>
      <c r="C13" s="82">
        <f>237500000/15*19.5</f>
        <v>308750000</v>
      </c>
      <c r="D13" s="82">
        <f>50000000/15*19.5</f>
        <v>65000000</v>
      </c>
      <c r="E13" s="82">
        <v>3500000</v>
      </c>
    </row>
    <row r="14" spans="1:8" ht="15" thickBot="1" x14ac:dyDescent="0.4">
      <c r="A14" s="80" t="s">
        <v>60</v>
      </c>
      <c r="B14" s="82">
        <f>487500000/15*19.5</f>
        <v>633750000</v>
      </c>
      <c r="C14" s="82">
        <f>237500000/15*19.5</f>
        <v>308750000</v>
      </c>
      <c r="D14" s="82">
        <f>50000000/15*19.5</f>
        <v>65000000</v>
      </c>
      <c r="E14" s="82">
        <v>3500000</v>
      </c>
    </row>
    <row r="15" spans="1:8" ht="15" thickBot="1" x14ac:dyDescent="0.4">
      <c r="A15" s="80" t="s">
        <v>61</v>
      </c>
      <c r="B15" s="82">
        <f>162500000/15*19.5</f>
        <v>211250000</v>
      </c>
      <c r="C15" s="82">
        <f>75000000/15*19.5</f>
        <v>97500000</v>
      </c>
      <c r="D15" s="82">
        <f>63750000/15*19.5</f>
        <v>82875000</v>
      </c>
      <c r="E15" s="82">
        <v>3500000</v>
      </c>
    </row>
    <row r="16" spans="1:8" ht="15" thickBot="1" x14ac:dyDescent="0.4">
      <c r="A16" s="80" t="s">
        <v>62</v>
      </c>
      <c r="B16" s="82">
        <f>325000000/15*19.5</f>
        <v>422500000</v>
      </c>
      <c r="C16" s="82">
        <f>162500000/15*19.5</f>
        <v>211250000</v>
      </c>
      <c r="D16" s="82">
        <f>37500000/15*19.5</f>
        <v>48750000</v>
      </c>
      <c r="E16" s="82">
        <v>3500000</v>
      </c>
    </row>
    <row r="17" spans="1:5" ht="15" thickBot="1" x14ac:dyDescent="0.4">
      <c r="A17" s="80" t="s">
        <v>63</v>
      </c>
      <c r="B17" s="82">
        <f>325000000/15*19.5</f>
        <v>422500000</v>
      </c>
      <c r="C17" s="82">
        <f>162500000/15*19.5</f>
        <v>211250000</v>
      </c>
      <c r="D17" s="82">
        <f>37500000/15*19.5</f>
        <v>48750000</v>
      </c>
      <c r="E17" s="82">
        <v>3500000</v>
      </c>
    </row>
    <row r="18" spans="1:5" ht="15" thickBot="1" x14ac:dyDescent="0.4">
      <c r="A18" s="80" t="s">
        <v>64</v>
      </c>
      <c r="B18" s="82">
        <f>162500000/15*19.5</f>
        <v>211250000</v>
      </c>
      <c r="C18" s="82">
        <f>75000000/15*19.5</f>
        <v>97500000</v>
      </c>
      <c r="D18" s="82">
        <f>12500000/15*19.5</f>
        <v>16250000</v>
      </c>
      <c r="E18" s="82">
        <v>3500000</v>
      </c>
    </row>
  </sheetData>
  <mergeCells count="4">
    <mergeCell ref="B6:E6"/>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March 2025</vt:lpstr>
      <vt:lpstr>June 2025</vt:lpstr>
      <vt:lpstr>DTIC cut off points for QFS</vt:lpstr>
      <vt:lpstr>DEC08_SML</vt:lpstr>
      <vt:lpstr>MAR09_SML</vt:lpstr>
      <vt:lpstr>'March 2025'!Print_Area</vt:lpstr>
      <vt:lpstr>'June 2025'!Print_Titles</vt:lpstr>
      <vt:lpstr>'March 2025'!Print_Titles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2025-03-19T09:36:02Z</cp:lastPrinted>
  <dcterms:created xsi:type="dcterms:W3CDTF">2009-06-19T09:34:17Z</dcterms:created>
  <dcterms:modified xsi:type="dcterms:W3CDTF">2025-09-18T07:24:41Z</dcterms:modified>
</cp:coreProperties>
</file>